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70" windowWidth="15480" windowHeight="10860" activeTab="0"/>
  </bookViews>
  <sheets>
    <sheet name="Лист3" sheetId="1" r:id="rId1"/>
  </sheets>
  <definedNames>
    <definedName name="_xlnm._FilterDatabase" localSheetId="0" hidden="1">'Лист3'!$B$9:$G$45</definedName>
  </definedNames>
  <calcPr fullCalcOnLoad="1"/>
</workbook>
</file>

<file path=xl/sharedStrings.xml><?xml version="1.0" encoding="utf-8"?>
<sst xmlns="http://schemas.openxmlformats.org/spreadsheetml/2006/main" count="73" uniqueCount="71">
  <si>
    <t>НАИМЕНОВАНИЕ ДОХОДОВ</t>
  </si>
  <si>
    <t xml:space="preserve">   КОД </t>
  </si>
  <si>
    <t>1 00 00000 00 0000 000</t>
  </si>
  <si>
    <t xml:space="preserve">НАЛОГОВЫЕ И НЕНАЛОГОВЫЕ ДОХОДЫ </t>
  </si>
  <si>
    <t>ВСЕГО   ДОХОДОВ</t>
  </si>
  <si>
    <t>2 00 00000 00 0000 000</t>
  </si>
  <si>
    <t>БЕЗВОЗМЕЗДНЫЕ ПОСТУПЛЕНИЯ</t>
  </si>
  <si>
    <t>СУММА           2020 год</t>
  </si>
  <si>
    <t xml:space="preserve">                                                                                                     к решению Собрания МО</t>
  </si>
  <si>
    <t xml:space="preserve">                                                                                 "Южно-Курильский городской округ"</t>
  </si>
  <si>
    <t>СУММА           2021 год</t>
  </si>
  <si>
    <t>2 02 15000 00 0000 150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</si>
  <si>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</si>
  <si>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</si>
  <si>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</t>
  </si>
  <si>
    <t>2 02 20000 04 0000 150</t>
  </si>
  <si>
    <t>Субсидии бюджетам бюджетной системы Российской Федерации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</si>
  <si>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</si>
  <si>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</si>
  <si>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2 02 45505 04 0000 150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</si>
  <si>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</si>
  <si>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</si>
  <si>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</si>
  <si>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</si>
  <si>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</si>
  <si>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2 02 29999 04 0000 150</t>
  </si>
  <si>
    <t>Прочие субсидии бюджетам городских округов</t>
  </si>
  <si>
    <t>2 02 30000 04 0000 150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</si>
  <si>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</si>
  <si>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</si>
  <si>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</si>
  <si>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</si>
  <si>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</si>
  <si>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</si>
  <si>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</si>
  <si>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</si>
  <si>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</si>
  <si>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2 02 49999 04 0000 150</t>
  </si>
  <si>
    <t>Иные межбюджетные трансферты</t>
  </si>
  <si>
    <t>Прочие межбюджетные трансферты, передаваемые бюджетам городских округов</t>
  </si>
  <si>
    <t xml:space="preserve">в том числе </t>
  </si>
  <si>
    <t>НАЛОГОВЫЕ ДОХОДЫ</t>
  </si>
  <si>
    <t xml:space="preserve"> НАЛОГИ НА ПРИБЫЛЬ, ДОХОДЫ</t>
  </si>
  <si>
    <t>НАЛОГИ НА ТОВАРЫ (РАБОТЫ, УСЛУГИ), РЕАЛИЗУЕМЫЕ НА ТЕРРИТОРИИ РОССИЙСКОЙ ФЕДЕРАЦИИ</t>
  </si>
  <si>
    <t xml:space="preserve">  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</si>
  <si>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</si>
  <si>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</si>
  <si>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</si>
  <si>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ПЛАТЕЖИ ПРИ ПОЛЬЗОВАНИИ ПРИРОДНЫМИ РЕСУРСАМИ</t>
  </si>
  <si>
    <t xml:space="preserve">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</si>
  <si>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</si>
  <si>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ШТРАФЫ, САНКЦИИ, ВОЗМЕЩЕНИЕ УЩЕРБА</t>
  </si>
  <si>
    <t xml:space="preserve">                                                                                                                   Приложение № 5</t>
  </si>
  <si>
    <t>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</si>
  <si>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</si>
  <si>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2 02 55110 04 0000 150</t>
  </si>
  <si>
    <t>Субсидии на проведение комплексных кадастровых работ</t>
  </si>
  <si>
    <t xml:space="preserve">Сумма на 2021 год 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</si>
  <si>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</si>
  <si>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</si>
  <si>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</si>
  <si>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</si>
  <si>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</si>
  <si>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</si>
  <si>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</si>
  <si>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</si>
  <si>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Ед. изм.: тыс. рублей</t>
  </si>
  <si>
    <t xml:space="preserve">Cумма на 2022 год </t>
  </si>
  <si>
    <t xml:space="preserve">Cумма на 2023 год </t>
  </si>
  <si>
    <t>Поступление доходов бюджета МО "Южно-Курильский  городской округ" на 2021 год и плановый период 2022 и 2023 годов по группам, подгруппам  классификации доходов бюджетов Российской Федерации</t>
  </si>
  <si>
    <r>
      <t>от _______</t>
    </r>
    <r>
      <rPr>
        <u val="single"/>
        <sz val="12"/>
        <rFont val="Times New Roman"/>
        <family val="1"/>
      </rPr>
      <t>2020</t>
    </r>
    <r>
      <rPr>
        <sz val="12"/>
        <rFont val="Times New Roman"/>
        <family val="1"/>
      </rPr>
      <t xml:space="preserve"> № 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</si>
</sst>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00000"/>
    <numFmt numFmtId="181" formatCode="0.0"/>
    <numFmt numFmtId="182" formatCode="0.000"/>
    <numFmt numFmtId="183" formatCode="[$-FC19]d\ mmmm\ yyyy\ &quot;г.&quot;"/>
    <numFmt numFmtId="184" formatCode="_-* #,##0.0_р_._-;\-* #,##0.0_р_._-;_-* &quot;-&quot;??_р_._-;_-@_-"/>
    <numFmt numFmtId="185" formatCode="#,##0.0_ ;\-#,##0.0\ 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/>
    </xf>
    <xf numFmtId="176" fontId="0" fillId="0" borderId="0" xfId="0" applyNumberFormat="1" applyAlignment="1">
      <alignment/>
    </xf>
    <xf numFmtId="176" fontId="2" fillId="34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1" fillId="34" borderId="0" xfId="0" applyNumberFormat="1" applyFont="1" applyFill="1" applyBorder="1" applyAlignment="1">
      <alignment/>
    </xf>
    <xf numFmtId="176" fontId="1" fillId="34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3" xfId="0" applyNumberFormat="1" applyFont="1" applyFill="1" applyBorder="1" applyAlignment="1">
      <alignment horizontal="center" vertical="center" wrapText="1"/>
    </xf>
    <xf numFmtId="176" fontId="2" fillId="34" borderId="14" xfId="0" applyNumberFormat="1" applyFont="1" applyFill="1" applyBorder="1" applyAlignment="1">
      <alignment/>
    </xf>
    <xf numFmtId="176" fontId="1" fillId="0" borderId="14" xfId="0" applyNumberFormat="1" applyFont="1" applyFill="1" applyBorder="1" applyAlignment="1">
      <alignment/>
    </xf>
    <xf numFmtId="176" fontId="1" fillId="0" borderId="14" xfId="0" applyNumberFormat="1" applyFont="1" applyFill="1" applyBorder="1" applyAlignment="1">
      <alignment/>
    </xf>
    <xf numFmtId="176" fontId="1" fillId="0" borderId="14" xfId="0" applyNumberFormat="1" applyFont="1" applyFill="1" applyBorder="1" applyAlignment="1">
      <alignment vertical="top"/>
    </xf>
    <xf numFmtId="176" fontId="2" fillId="0" borderId="12" xfId="0" applyNumberFormat="1" applyFont="1" applyBorder="1" applyAlignment="1">
      <alignment horizontal="center" vertical="center" wrapText="1"/>
    </xf>
    <xf numFmtId="176" fontId="2" fillId="34" borderId="14" xfId="60" applyNumberFormat="1" applyFont="1" applyFill="1" applyBorder="1" applyAlignment="1">
      <alignment/>
    </xf>
    <xf numFmtId="176" fontId="2" fillId="0" borderId="14" xfId="60" applyNumberFormat="1" applyFont="1" applyBorder="1" applyAlignment="1">
      <alignment/>
    </xf>
    <xf numFmtId="176" fontId="2" fillId="0" borderId="14" xfId="6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right" vertical="top"/>
    </xf>
    <xf numFmtId="3" fontId="1" fillId="34" borderId="10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left" wrapText="1"/>
    </xf>
    <xf numFmtId="176" fontId="1" fillId="0" borderId="14" xfId="0" applyNumberFormat="1" applyFont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34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76" fontId="2" fillId="35" borderId="14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176" fontId="2" fillId="35" borderId="14" xfId="6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176" fontId="1" fillId="0" borderId="16" xfId="60" applyNumberFormat="1" applyFont="1" applyFill="1" applyBorder="1" applyAlignment="1">
      <alignment horizontal="right" vertical="top"/>
    </xf>
    <xf numFmtId="176" fontId="1" fillId="0" borderId="15" xfId="60" applyNumberFormat="1" applyFont="1" applyFill="1" applyBorder="1" applyAlignment="1">
      <alignment horizontal="right" vertical="top"/>
    </xf>
    <xf numFmtId="176" fontId="1" fillId="0" borderId="15" xfId="0" applyNumberFormat="1" applyFont="1" applyBorder="1" applyAlignment="1">
      <alignment horizontal="right" vertical="top"/>
    </xf>
    <xf numFmtId="176" fontId="1" fillId="0" borderId="14" xfId="60" applyNumberFormat="1" applyFont="1" applyFill="1" applyBorder="1" applyAlignment="1">
      <alignment horizontal="right" vertical="top"/>
    </xf>
    <xf numFmtId="176" fontId="1" fillId="0" borderId="10" xfId="60" applyNumberFormat="1" applyFont="1" applyFill="1" applyBorder="1" applyAlignment="1">
      <alignment horizontal="right" vertical="top"/>
    </xf>
    <xf numFmtId="176" fontId="1" fillId="0" borderId="14" xfId="0" applyNumberFormat="1" applyFont="1" applyBorder="1" applyAlignment="1">
      <alignment horizontal="right" vertical="top"/>
    </xf>
    <xf numFmtId="176" fontId="1" fillId="0" borderId="14" xfId="60" applyNumberFormat="1" applyFont="1" applyBorder="1" applyAlignment="1">
      <alignment horizontal="right" vertical="top"/>
    </xf>
    <xf numFmtId="176" fontId="1" fillId="0" borderId="14" xfId="0" applyNumberFormat="1" applyFont="1" applyFill="1" applyBorder="1" applyAlignment="1">
      <alignment horizontal="right" vertical="top"/>
    </xf>
    <xf numFmtId="176" fontId="1" fillId="0" borderId="17" xfId="60" applyNumberFormat="1" applyFont="1" applyFill="1" applyBorder="1" applyAlignment="1">
      <alignment horizontal="right" vertical="top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wrapText="1"/>
    </xf>
    <xf numFmtId="176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14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176" fontId="2" fillId="0" borderId="14" xfId="6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76" fontId="48" fillId="0" borderId="18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B1">
      <selection activeCell="D4" sqref="D4:H4"/>
    </sheetView>
  </sheetViews>
  <sheetFormatPr defaultColWidth="9.00390625" defaultRowHeight="12.75"/>
  <cols>
    <col min="1" max="1" width="3.375" style="0" hidden="1" customWidth="1"/>
    <col min="2" max="2" width="30.00390625" style="7" customWidth="1"/>
    <col min="3" max="3" width="82.125" style="7" customWidth="1"/>
    <col min="4" max="4" width="16.625" style="22" hidden="1" customWidth="1"/>
    <col min="5" max="5" width="20.00390625" style="18" hidden="1" customWidth="1"/>
    <col min="6" max="6" width="19.375" style="18" customWidth="1"/>
    <col min="7" max="7" width="15.375" style="38" customWidth="1"/>
    <col min="8" max="8" width="16.875" style="68" customWidth="1"/>
    <col min="10" max="10" width="10.75390625" style="0" bestFit="1" customWidth="1"/>
  </cols>
  <sheetData>
    <row r="1" spans="2:8" ht="15.75">
      <c r="B1" s="15"/>
      <c r="C1" s="86" t="s">
        <v>52</v>
      </c>
      <c r="D1" s="86"/>
      <c r="E1" s="86"/>
      <c r="F1" s="86"/>
      <c r="G1" s="86"/>
      <c r="H1" s="86"/>
    </row>
    <row r="2" spans="2:8" ht="15.75">
      <c r="B2" s="15"/>
      <c r="C2" s="86" t="s">
        <v>8</v>
      </c>
      <c r="D2" s="86"/>
      <c r="E2" s="86"/>
      <c r="F2" s="86"/>
      <c r="G2" s="86"/>
      <c r="H2" s="86"/>
    </row>
    <row r="3" spans="2:8" ht="15.75">
      <c r="B3" s="15"/>
      <c r="C3" s="86" t="s">
        <v>9</v>
      </c>
      <c r="D3" s="86"/>
      <c r="E3" s="86"/>
      <c r="F3" s="86"/>
      <c r="G3" s="86"/>
      <c r="H3" s="86"/>
    </row>
    <row r="4" spans="2:8" ht="15" customHeight="1">
      <c r="B4" s="13"/>
      <c r="C4" s="17"/>
      <c r="D4" s="87" t="s">
        <v>70</v>
      </c>
      <c r="E4" s="87"/>
      <c r="F4" s="87"/>
      <c r="G4" s="87"/>
      <c r="H4" s="87"/>
    </row>
    <row r="5" spans="2:8" ht="39" customHeight="1">
      <c r="B5" s="91" t="s">
        <v>69</v>
      </c>
      <c r="C5" s="91"/>
      <c r="D5" s="91"/>
      <c r="E5" s="91"/>
      <c r="F5" s="91"/>
      <c r="G5" s="91"/>
      <c r="H5" s="91"/>
    </row>
    <row r="6" spans="2:8" ht="23.25" customHeight="1">
      <c r="B6" s="91"/>
      <c r="C6" s="91"/>
      <c r="D6" s="91"/>
      <c r="E6" s="91"/>
      <c r="F6" s="91"/>
      <c r="G6" s="91"/>
      <c r="H6" s="91"/>
    </row>
    <row r="7" spans="6:8" ht="16.5" thickBot="1">
      <c r="F7" s="88" t="s">
        <v>66</v>
      </c>
      <c r="G7" s="88"/>
      <c r="H7" s="88"/>
    </row>
    <row r="8" spans="1:8" ht="31.5">
      <c r="A8" s="1"/>
      <c r="B8" s="23" t="s">
        <v>1</v>
      </c>
      <c r="C8" s="25" t="s">
        <v>0</v>
      </c>
      <c r="D8" s="28" t="s">
        <v>7</v>
      </c>
      <c r="E8" s="34" t="s">
        <v>10</v>
      </c>
      <c r="F8" s="29" t="s">
        <v>57</v>
      </c>
      <c r="G8" s="29" t="s">
        <v>67</v>
      </c>
      <c r="H8" s="62" t="s">
        <v>68</v>
      </c>
    </row>
    <row r="9" spans="2:8" s="65" customFormat="1" ht="15.75">
      <c r="B9" s="23">
        <v>1</v>
      </c>
      <c r="C9" s="25">
        <v>2</v>
      </c>
      <c r="D9" s="70">
        <v>3</v>
      </c>
      <c r="E9" s="70">
        <v>4</v>
      </c>
      <c r="F9" s="23">
        <v>3</v>
      </c>
      <c r="G9" s="66">
        <v>4</v>
      </c>
      <c r="H9" s="66">
        <v>5</v>
      </c>
    </row>
    <row r="10" spans="1:8" s="11" customFormat="1" ht="15.75">
      <c r="A10" s="10"/>
      <c r="B10" s="50" t="s">
        <v>2</v>
      </c>
      <c r="C10" s="51" t="s">
        <v>3</v>
      </c>
      <c r="D10" s="47">
        <f>D13+D14+D15+D16+D17+D18+D19+D20+D21+D22</f>
        <v>563794</v>
      </c>
      <c r="E10" s="47">
        <f>E13+E14+E15+E16+E17+E18+E19+E20+E21+E22</f>
        <v>585520</v>
      </c>
      <c r="F10" s="47">
        <f>F13+F14+F15+F16+F17+F18+F19+F20+F21+F22</f>
        <v>621628.8</v>
      </c>
      <c r="G10" s="49">
        <f>G13+G14+G15+G16+G17+G18+G19+G20+G21+G22</f>
        <v>648415.3</v>
      </c>
      <c r="H10" s="49">
        <f>H13+H14+H15+H16+H17+H18+H19+H20+H21+H22</f>
        <v>672023.3</v>
      </c>
    </row>
    <row r="11" spans="1:8" s="11" customFormat="1" ht="15.75">
      <c r="A11" s="10"/>
      <c r="B11" s="12" t="s">
        <v>40</v>
      </c>
      <c r="C11" s="26"/>
      <c r="D11" s="30"/>
      <c r="E11" s="35"/>
      <c r="F11" s="35"/>
      <c r="G11" s="35"/>
      <c r="H11" s="69"/>
    </row>
    <row r="12" spans="1:8" ht="15.75">
      <c r="A12" s="3"/>
      <c r="B12" s="12" t="s">
        <v>2</v>
      </c>
      <c r="C12" s="26" t="s">
        <v>41</v>
      </c>
      <c r="D12" s="30"/>
      <c r="E12" s="36"/>
      <c r="F12" s="36"/>
      <c r="G12" s="37"/>
      <c r="H12" s="39"/>
    </row>
    <row r="13" spans="1:8" ht="15.75">
      <c r="A13" s="3"/>
      <c r="B13" s="41">
        <v>10100000000000000</v>
      </c>
      <c r="C13" s="42" t="s">
        <v>42</v>
      </c>
      <c r="D13" s="43">
        <v>345618</v>
      </c>
      <c r="E13" s="58">
        <v>360228</v>
      </c>
      <c r="F13" s="58">
        <v>373923</v>
      </c>
      <c r="G13" s="59">
        <v>391533</v>
      </c>
      <c r="H13" s="63">
        <v>410225</v>
      </c>
    </row>
    <row r="14" spans="1:8" ht="31.5">
      <c r="A14" s="3"/>
      <c r="B14" s="41">
        <v>10300000000000000</v>
      </c>
      <c r="C14" s="42" t="s">
        <v>43</v>
      </c>
      <c r="D14" s="44">
        <v>4000</v>
      </c>
      <c r="E14" s="60">
        <v>4000</v>
      </c>
      <c r="F14" s="60">
        <v>7540.8</v>
      </c>
      <c r="G14" s="59">
        <v>8090.3</v>
      </c>
      <c r="H14" s="63">
        <v>8090.3</v>
      </c>
    </row>
    <row r="15" spans="1:8" ht="15.75">
      <c r="A15" s="3"/>
      <c r="B15" s="41">
        <v>10500000000000000</v>
      </c>
      <c r="C15" s="42" t="s">
        <v>44</v>
      </c>
      <c r="D15" s="45">
        <v>99648</v>
      </c>
      <c r="E15" s="59">
        <v>104491</v>
      </c>
      <c r="F15" s="59">
        <v>105897</v>
      </c>
      <c r="G15" s="59">
        <v>109620</v>
      </c>
      <c r="H15" s="63">
        <v>113492</v>
      </c>
    </row>
    <row r="16" spans="1:8" ht="15.75">
      <c r="A16" s="3"/>
      <c r="B16" s="41">
        <v>10600000000000000</v>
      </c>
      <c r="C16" s="42" t="s">
        <v>45</v>
      </c>
      <c r="D16" s="45">
        <v>72900</v>
      </c>
      <c r="E16" s="59">
        <v>74033</v>
      </c>
      <c r="F16" s="59">
        <v>98600</v>
      </c>
      <c r="G16" s="59">
        <v>102391</v>
      </c>
      <c r="H16" s="63">
        <v>102391</v>
      </c>
    </row>
    <row r="17" spans="1:8" ht="15.75">
      <c r="A17" s="3"/>
      <c r="B17" s="41">
        <v>10800000000000000</v>
      </c>
      <c r="C17" s="42" t="s">
        <v>46</v>
      </c>
      <c r="D17" s="45">
        <v>1100</v>
      </c>
      <c r="E17" s="59">
        <v>1200</v>
      </c>
      <c r="F17" s="59">
        <v>1100</v>
      </c>
      <c r="G17" s="59">
        <v>1100</v>
      </c>
      <c r="H17" s="63">
        <v>1100</v>
      </c>
    </row>
    <row r="18" spans="1:8" ht="31.5">
      <c r="A18" s="3"/>
      <c r="B18" s="41">
        <v>11100000000000000</v>
      </c>
      <c r="C18" s="42" t="s">
        <v>47</v>
      </c>
      <c r="D18" s="45">
        <v>25408</v>
      </c>
      <c r="E18" s="59">
        <v>26423</v>
      </c>
      <c r="F18" s="59">
        <v>26423</v>
      </c>
      <c r="G18" s="59">
        <v>27536</v>
      </c>
      <c r="H18" s="63">
        <v>28580</v>
      </c>
    </row>
    <row r="19" spans="1:8" ht="15.75">
      <c r="A19" s="3"/>
      <c r="B19" s="41">
        <v>11200000000000000</v>
      </c>
      <c r="C19" s="42" t="s">
        <v>48</v>
      </c>
      <c r="D19" s="45">
        <v>2000</v>
      </c>
      <c r="E19" s="59">
        <v>2000</v>
      </c>
      <c r="F19" s="59">
        <v>500</v>
      </c>
      <c r="G19" s="59">
        <v>500</v>
      </c>
      <c r="H19" s="63">
        <v>500</v>
      </c>
    </row>
    <row r="20" spans="1:8" ht="31.5">
      <c r="A20" s="3"/>
      <c r="B20" s="41">
        <v>11300000000000000</v>
      </c>
      <c r="C20" s="42" t="s">
        <v>49</v>
      </c>
      <c r="D20" s="45">
        <v>2000</v>
      </c>
      <c r="E20" s="59">
        <v>2000</v>
      </c>
      <c r="F20" s="59">
        <v>3000</v>
      </c>
      <c r="G20" s="59">
        <v>3000</v>
      </c>
      <c r="H20" s="63">
        <v>3000</v>
      </c>
    </row>
    <row r="21" spans="1:8" ht="31.5">
      <c r="A21" s="3"/>
      <c r="B21" s="41">
        <v>11400000000000000</v>
      </c>
      <c r="C21" s="42" t="s">
        <v>50</v>
      </c>
      <c r="D21" s="45">
        <v>1120</v>
      </c>
      <c r="E21" s="59">
        <v>1145</v>
      </c>
      <c r="F21" s="59">
        <v>1145</v>
      </c>
      <c r="G21" s="59">
        <v>1145</v>
      </c>
      <c r="H21" s="63">
        <v>1145</v>
      </c>
    </row>
    <row r="22" spans="1:8" ht="15.75">
      <c r="A22" s="3"/>
      <c r="B22" s="41">
        <v>11600000000000000</v>
      </c>
      <c r="C22" s="42" t="s">
        <v>51</v>
      </c>
      <c r="D22" s="45">
        <v>10000</v>
      </c>
      <c r="E22" s="59">
        <v>10000</v>
      </c>
      <c r="F22" s="59">
        <v>3500</v>
      </c>
      <c r="G22" s="59">
        <v>3500</v>
      </c>
      <c r="H22" s="63">
        <v>3500</v>
      </c>
    </row>
    <row r="23" spans="2:12" s="52" customFormat="1" ht="15.75">
      <c r="B23" s="74" t="s">
        <v>5</v>
      </c>
      <c r="C23" s="75" t="s">
        <v>6</v>
      </c>
      <c r="D23" s="76">
        <f>D24+D27+D34+D42</f>
        <v>2198196.7</v>
      </c>
      <c r="E23" s="76">
        <f>E24+E27+E34+E42</f>
        <v>1950530.6999999997</v>
      </c>
      <c r="F23" s="77">
        <f>F24+F27+F34+F42</f>
        <v>1603859.6</v>
      </c>
      <c r="G23" s="76">
        <f>G24+G27+G34+G42</f>
        <v>1181846.4</v>
      </c>
      <c r="H23" s="76">
        <f>H24+H27+H34+H42</f>
        <v>9378.1</v>
      </c>
      <c r="J23" s="78"/>
      <c r="K23" s="78"/>
      <c r="L23" s="78"/>
    </row>
    <row r="24" spans="2:8" s="52" customFormat="1" ht="15.75">
      <c r="B24" s="79" t="s">
        <v>11</v>
      </c>
      <c r="C24" s="75" t="s">
        <v>12</v>
      </c>
      <c r="D24" s="76">
        <f>D25</f>
        <v>592341.8</v>
      </c>
      <c r="E24" s="80">
        <f>E25</f>
        <v>380221.1</v>
      </c>
      <c r="F24" s="80">
        <f>F25</f>
        <v>537554.9</v>
      </c>
      <c r="G24" s="76">
        <f>G25</f>
        <v>261613.4</v>
      </c>
      <c r="H24" s="76">
        <f>H25+H28+H35+H43</f>
        <v>9378.1</v>
      </c>
    </row>
    <row r="25" spans="1:10" s="6" customFormat="1" ht="31.5">
      <c r="A25" s="5"/>
      <c r="B25" s="16" t="s">
        <v>13</v>
      </c>
      <c r="C25" s="27" t="s">
        <v>14</v>
      </c>
      <c r="D25" s="31">
        <v>592341.8</v>
      </c>
      <c r="E25" s="56">
        <v>380221.1</v>
      </c>
      <c r="F25" s="57">
        <v>537554.9</v>
      </c>
      <c r="G25" s="40">
        <v>261613.4</v>
      </c>
      <c r="H25" s="73">
        <v>9378.1</v>
      </c>
      <c r="J25" s="64"/>
    </row>
    <row r="26" spans="1:8" s="6" customFormat="1" ht="31.5">
      <c r="A26" s="5"/>
      <c r="B26" s="16" t="s">
        <v>59</v>
      </c>
      <c r="C26" s="46" t="s">
        <v>58</v>
      </c>
      <c r="D26" s="24"/>
      <c r="E26" s="57"/>
      <c r="F26" s="57">
        <v>0</v>
      </c>
      <c r="G26" s="40">
        <v>0</v>
      </c>
      <c r="H26" s="72">
        <v>0</v>
      </c>
    </row>
    <row r="27" spans="2:8" s="52" customFormat="1" ht="31.5">
      <c r="B27" s="79" t="s">
        <v>15</v>
      </c>
      <c r="C27" s="75" t="s">
        <v>16</v>
      </c>
      <c r="D27" s="76">
        <f>D28+D29+D30+D31+D32+D33</f>
        <v>1000605.4</v>
      </c>
      <c r="E27" s="76">
        <f>E28+E29+E30+E31+E32+E33</f>
        <v>937115.3</v>
      </c>
      <c r="F27" s="76">
        <f>F28+F29+F30+F31+F32+F33</f>
        <v>449305.2</v>
      </c>
      <c r="G27" s="76">
        <f>G28+G29+G30+G31+G32+G33</f>
        <v>287369</v>
      </c>
      <c r="H27" s="81">
        <f>H28+H29+H30+H31+H32+H33</f>
        <v>0</v>
      </c>
    </row>
    <row r="28" spans="1:8" s="6" customFormat="1" ht="31.5">
      <c r="A28" s="5"/>
      <c r="B28" s="16" t="s">
        <v>17</v>
      </c>
      <c r="C28" s="27" t="s">
        <v>18</v>
      </c>
      <c r="D28" s="31">
        <v>436057.1</v>
      </c>
      <c r="E28" s="56">
        <v>422035.8</v>
      </c>
      <c r="F28" s="57">
        <v>117694.1</v>
      </c>
      <c r="G28" s="40">
        <v>0</v>
      </c>
      <c r="H28" s="71">
        <v>0</v>
      </c>
    </row>
    <row r="29" spans="1:8" s="6" customFormat="1" ht="63">
      <c r="A29" s="5"/>
      <c r="B29" s="16" t="s">
        <v>19</v>
      </c>
      <c r="C29" s="27" t="s">
        <v>20</v>
      </c>
      <c r="D29" s="31">
        <f>39200000/1000</f>
        <v>39200</v>
      </c>
      <c r="E29" s="56">
        <v>0</v>
      </c>
      <c r="F29" s="57">
        <v>0</v>
      </c>
      <c r="G29" s="40">
        <v>0</v>
      </c>
      <c r="H29" s="71">
        <v>0</v>
      </c>
    </row>
    <row r="30" spans="1:8" s="6" customFormat="1" ht="15.75">
      <c r="A30" s="5"/>
      <c r="B30" s="16" t="s">
        <v>55</v>
      </c>
      <c r="C30" s="27" t="s">
        <v>56</v>
      </c>
      <c r="D30" s="31">
        <v>0</v>
      </c>
      <c r="E30" s="56">
        <v>0</v>
      </c>
      <c r="F30" s="57">
        <v>0</v>
      </c>
      <c r="G30" s="40">
        <v>0</v>
      </c>
      <c r="H30" s="71">
        <v>0</v>
      </c>
    </row>
    <row r="31" spans="1:8" s="6" customFormat="1" ht="47.25">
      <c r="A31" s="5"/>
      <c r="B31" s="16" t="s">
        <v>21</v>
      </c>
      <c r="C31" s="27" t="s">
        <v>22</v>
      </c>
      <c r="D31" s="31">
        <f>280400/1000</f>
        <v>280.4</v>
      </c>
      <c r="E31" s="56">
        <f>280400/1000</f>
        <v>280.4</v>
      </c>
      <c r="F31" s="57">
        <v>203.3</v>
      </c>
      <c r="G31" s="40">
        <v>194.4</v>
      </c>
      <c r="H31" s="71">
        <v>0</v>
      </c>
    </row>
    <row r="32" spans="1:8" s="6" customFormat="1" ht="31.5">
      <c r="A32" s="5"/>
      <c r="B32" s="16" t="s">
        <v>23</v>
      </c>
      <c r="C32" s="27" t="s">
        <v>24</v>
      </c>
      <c r="D32" s="31">
        <f>2951700/1000</f>
        <v>2951.7</v>
      </c>
      <c r="E32" s="56">
        <f>2951700/1000</f>
        <v>2951.7</v>
      </c>
      <c r="F32" s="57">
        <v>2259.8</v>
      </c>
      <c r="G32" s="40">
        <v>3389.6</v>
      </c>
      <c r="H32" s="71">
        <v>0</v>
      </c>
    </row>
    <row r="33" spans="1:8" s="6" customFormat="1" ht="15.75">
      <c r="A33" s="5"/>
      <c r="B33" s="16" t="s">
        <v>25</v>
      </c>
      <c r="C33" s="27" t="s">
        <v>26</v>
      </c>
      <c r="D33" s="31">
        <f>522116200/1000</f>
        <v>522116.2</v>
      </c>
      <c r="E33" s="56">
        <f>511847400/1000</f>
        <v>511847.4</v>
      </c>
      <c r="F33" s="57">
        <v>329148</v>
      </c>
      <c r="G33" s="40">
        <v>283785</v>
      </c>
      <c r="H33" s="71">
        <v>0</v>
      </c>
    </row>
    <row r="34" spans="2:8" s="52" customFormat="1" ht="15.75">
      <c r="B34" s="79" t="s">
        <v>27</v>
      </c>
      <c r="C34" s="75" t="s">
        <v>28</v>
      </c>
      <c r="D34" s="76">
        <f>D35+D36+D37+D38+D39</f>
        <v>69318.80000000002</v>
      </c>
      <c r="E34" s="76">
        <f>E35+E36+E37+E38+E39</f>
        <v>67667.7</v>
      </c>
      <c r="F34" s="76">
        <f>F35+F36+F37+F38+F39</f>
        <v>62450.9</v>
      </c>
      <c r="G34" s="76">
        <f>G35+G36+G37+G38+G39</f>
        <v>65012.9</v>
      </c>
      <c r="H34" s="76">
        <f>H35+H36+H37+H38+H39</f>
        <v>0</v>
      </c>
    </row>
    <row r="35" spans="1:8" s="6" customFormat="1" ht="31.5">
      <c r="A35" s="5"/>
      <c r="B35" s="16" t="s">
        <v>29</v>
      </c>
      <c r="C35" s="27" t="s">
        <v>30</v>
      </c>
      <c r="D35" s="31">
        <v>36003.3</v>
      </c>
      <c r="E35" s="56">
        <v>36746</v>
      </c>
      <c r="F35" s="57">
        <v>45352.5</v>
      </c>
      <c r="G35" s="40">
        <v>45940.6</v>
      </c>
      <c r="H35" s="71">
        <v>0</v>
      </c>
    </row>
    <row r="36" spans="1:8" s="6" customFormat="1" ht="47.25">
      <c r="A36" s="5"/>
      <c r="B36" s="16" t="s">
        <v>31</v>
      </c>
      <c r="C36" s="27" t="s">
        <v>32</v>
      </c>
      <c r="D36" s="31">
        <v>20657.9</v>
      </c>
      <c r="E36" s="56">
        <v>21431</v>
      </c>
      <c r="F36" s="57">
        <v>8314.3</v>
      </c>
      <c r="G36" s="40">
        <v>10263.6</v>
      </c>
      <c r="H36" s="71">
        <v>0</v>
      </c>
    </row>
    <row r="37" spans="1:8" s="6" customFormat="1" ht="63">
      <c r="A37" s="5"/>
      <c r="B37" s="16" t="s">
        <v>33</v>
      </c>
      <c r="C37" s="27" t="s">
        <v>34</v>
      </c>
      <c r="D37" s="32">
        <f>9483000/1000</f>
        <v>9483</v>
      </c>
      <c r="E37" s="56">
        <f>9483000/1000</f>
        <v>9483</v>
      </c>
      <c r="F37" s="57">
        <v>8776.4</v>
      </c>
      <c r="G37" s="40">
        <v>8776.4</v>
      </c>
      <c r="H37" s="71">
        <v>0</v>
      </c>
    </row>
    <row r="38" spans="1:8" s="6" customFormat="1" ht="52.5" customHeight="1">
      <c r="A38" s="5"/>
      <c r="B38" s="16" t="s">
        <v>35</v>
      </c>
      <c r="C38" s="27" t="s">
        <v>36</v>
      </c>
      <c r="D38" s="31">
        <f>7300/1000</f>
        <v>7.3</v>
      </c>
      <c r="E38" s="56">
        <f>7700/1000</f>
        <v>7.7</v>
      </c>
      <c r="F38" s="57">
        <v>7.7</v>
      </c>
      <c r="G38" s="40">
        <v>32.3</v>
      </c>
      <c r="H38" s="71">
        <v>0</v>
      </c>
    </row>
    <row r="39" spans="1:8" s="6" customFormat="1" ht="50.25" customHeight="1">
      <c r="A39" s="5"/>
      <c r="B39" s="16" t="s">
        <v>53</v>
      </c>
      <c r="C39" s="27" t="s">
        <v>54</v>
      </c>
      <c r="D39" s="33">
        <v>3167.3</v>
      </c>
      <c r="E39" s="56">
        <v>0</v>
      </c>
      <c r="F39" s="57">
        <v>0</v>
      </c>
      <c r="G39" s="40">
        <v>0</v>
      </c>
      <c r="H39" s="71">
        <v>0</v>
      </c>
    </row>
    <row r="40" spans="1:8" s="6" customFormat="1" ht="38.25" customHeight="1">
      <c r="A40" s="5"/>
      <c r="B40" s="16" t="s">
        <v>60</v>
      </c>
      <c r="C40" s="46" t="s">
        <v>61</v>
      </c>
      <c r="D40" s="33"/>
      <c r="E40" s="56"/>
      <c r="F40" s="61">
        <v>0</v>
      </c>
      <c r="G40" s="40">
        <v>0</v>
      </c>
      <c r="H40" s="71">
        <v>0</v>
      </c>
    </row>
    <row r="41" spans="1:8" s="6" customFormat="1" ht="49.5" customHeight="1">
      <c r="A41" s="5"/>
      <c r="B41" s="16" t="s">
        <v>62</v>
      </c>
      <c r="C41" s="27" t="s">
        <v>63</v>
      </c>
      <c r="D41" s="33"/>
      <c r="E41" s="57"/>
      <c r="F41" s="57">
        <v>0</v>
      </c>
      <c r="G41" s="40">
        <v>0</v>
      </c>
      <c r="H41" s="71">
        <v>0</v>
      </c>
    </row>
    <row r="42" spans="2:8" s="52" customFormat="1" ht="15.75">
      <c r="B42" s="79" t="s">
        <v>37</v>
      </c>
      <c r="C42" s="75" t="s">
        <v>38</v>
      </c>
      <c r="D42" s="76">
        <f>D43</f>
        <v>535930.7</v>
      </c>
      <c r="E42" s="76">
        <f>E43</f>
        <v>565526.6</v>
      </c>
      <c r="F42" s="76">
        <f>F43</f>
        <v>554548.6</v>
      </c>
      <c r="G42" s="77">
        <f>G43</f>
        <v>567851.1</v>
      </c>
      <c r="H42" s="77">
        <f>H43</f>
        <v>0</v>
      </c>
    </row>
    <row r="43" spans="1:8" s="6" customFormat="1" ht="31.5">
      <c r="A43" s="5"/>
      <c r="B43" s="16" t="s">
        <v>37</v>
      </c>
      <c r="C43" s="27" t="s">
        <v>39</v>
      </c>
      <c r="D43" s="31">
        <f>535930700/1000</f>
        <v>535930.7</v>
      </c>
      <c r="E43" s="56">
        <f>565526600/1000</f>
        <v>565526.6</v>
      </c>
      <c r="F43" s="57">
        <v>554548.6</v>
      </c>
      <c r="G43" s="40">
        <v>567851.1</v>
      </c>
      <c r="H43" s="71">
        <v>0</v>
      </c>
    </row>
    <row r="44" spans="1:8" s="6" customFormat="1" ht="53.25" customHeight="1">
      <c r="A44" s="5"/>
      <c r="B44" s="16" t="s">
        <v>64</v>
      </c>
      <c r="C44" s="46" t="s">
        <v>65</v>
      </c>
      <c r="D44" s="48"/>
      <c r="E44" s="53"/>
      <c r="F44" s="54">
        <v>0</v>
      </c>
      <c r="G44" s="55">
        <v>0</v>
      </c>
      <c r="H44" s="71">
        <v>0</v>
      </c>
    </row>
    <row r="45" spans="2:8" s="82" customFormat="1" ht="16.5" thickBot="1">
      <c r="B45" s="89" t="s">
        <v>4</v>
      </c>
      <c r="C45" s="90"/>
      <c r="D45" s="83">
        <f>D10+D23</f>
        <v>2761990.7</v>
      </c>
      <c r="E45" s="84">
        <f>E10+E23</f>
        <v>2536050.6999999997</v>
      </c>
      <c r="F45" s="84">
        <f>F10+F23</f>
        <v>2225488.4000000004</v>
      </c>
      <c r="G45" s="84">
        <f>G10+G23</f>
        <v>1830261.7</v>
      </c>
      <c r="H45" s="85">
        <f>H10+H23</f>
        <v>681401.4</v>
      </c>
    </row>
    <row r="46" spans="1:8" s="2" customFormat="1" ht="15.75">
      <c r="A46" s="4"/>
      <c r="B46" s="14"/>
      <c r="C46" s="14"/>
      <c r="D46" s="19"/>
      <c r="E46" s="20"/>
      <c r="F46" s="20"/>
      <c r="G46" s="38"/>
      <c r="H46" s="67"/>
    </row>
    <row r="47" spans="1:8" s="2" customFormat="1" ht="15.75">
      <c r="A47" s="4"/>
      <c r="B47" s="14"/>
      <c r="C47" s="14"/>
      <c r="D47" s="19"/>
      <c r="E47" s="19">
        <f>E23-E45</f>
        <v>-585520</v>
      </c>
      <c r="F47" s="19"/>
      <c r="G47" s="19"/>
      <c r="H47" s="67"/>
    </row>
    <row r="48" spans="1:8" s="2" customFormat="1" ht="15.75">
      <c r="A48" s="4"/>
      <c r="B48" s="8"/>
      <c r="C48" s="9"/>
      <c r="D48" s="21"/>
      <c r="E48" s="20"/>
      <c r="F48" s="20"/>
      <c r="G48" s="38"/>
      <c r="H48" s="67"/>
    </row>
    <row r="49" spans="1:8" s="2" customFormat="1" ht="15.75">
      <c r="A49" s="4"/>
      <c r="B49" s="8"/>
      <c r="C49" s="9"/>
      <c r="D49" s="21"/>
      <c r="E49" s="20"/>
      <c r="F49" s="20"/>
      <c r="G49" s="38"/>
      <c r="H49" s="67"/>
    </row>
  </sheetData>
  <sheetProtection/>
  <autoFilter ref="B9:G45"/>
  <mergeCells count="7">
    <mergeCell ref="C3:H3"/>
    <mergeCell ref="D4:H4"/>
    <mergeCell ref="F7:H7"/>
    <mergeCell ref="B45:C45"/>
    <mergeCell ref="B5:H6"/>
    <mergeCell ref="C1:H1"/>
    <mergeCell ref="C2:H2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Levon.Khodoyan</cp:lastModifiedBy>
  <cp:lastPrinted>2021-04-05T00:11:44Z</cp:lastPrinted>
  <dcterms:created xsi:type="dcterms:W3CDTF">2005-12-02T00:49:38Z</dcterms:created>
  <dcterms:modified xsi:type="dcterms:W3CDTF">2021-11-26T06:08:53Z</dcterms:modified>
  <cp:category/>
  <cp:version/>
  <cp:contentType/>
  <cp:contentStatus/>
</cp:coreProperties>
</file>