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Лист3" sheetId="1" r:id="rId1"/>
  </sheets>
  <definedNames>
    <definedName name="_xlnm._FilterDatabase" localSheetId="0" hidden="1">'Лист3'!$B$9:$G$47</definedName>
  </definedNames>
  <calcPr fullCalcOnLoad="1"/>
</workbook>
</file>

<file path=xl/sharedStrings.xml><?xml version="1.0" encoding="utf-8"?>
<sst xmlns="http://schemas.openxmlformats.org/spreadsheetml/2006/main" count="76" uniqueCount="74">
  <si>
    <t>НАИМЕНОВАНИЕ ДОХОДОВ</t>
  </si>
  <si>
    <t xml:space="preserve">   КОД </t>
  </si>
  <si>
    <t>1 00 00000 00 0000 000</t>
  </si>
  <si>
    <t xml:space="preserve">НАЛОГОВЫЕ И НЕНАЛОГОВЫЕ ДОХОДЫ </t>
  </si>
  <si>
    <t>2 00 00000 00 0000 000</t>
  </si>
  <si>
    <t>БЕЗВОЗМЕЗДНЫЕ ПОСТУПЛЕНИЯ</t>
  </si>
  <si>
    <t>СУММА           2020 год</t>
  </si>
  <si>
    <t xml:space="preserve">                                                                                                     к решению Собрания МО</t>
  </si>
  <si>
    <t xml:space="preserve">                                                                                 "Южно-Курильский городской округ"</t>
  </si>
  <si>
    <t>СУММА           2021 год</t>
  </si>
  <si>
    <t>2 02 15000 00 0000 150</t>
  </si>
  <si>
    <t>Дотации бюджетам бюджетной системы Российской Федерации</t>
  </si>
  <si>
    <t>2 02 15001 04 0000 150</t>
  </si>
  <si>
    <t>Дотации бюджетам городских округов на выравнивание бюджетной обеспеченности</t>
  </si>
  <si>
    <t>2 02 20000 04 0000 150</t>
  </si>
  <si>
    <t>Субсидии бюджетам бюджетной системы Российской Федерации (межбюджетные субсидии)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</si>
  <si>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</si>
  <si>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</si>
  <si>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2 02 45505 04 0000 150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</si>
  <si>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</si>
  <si>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</si>
  <si>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</si>
  <si>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</si>
  <si>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</si>
  <si>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2 02 29999 04 0000 150</t>
  </si>
  <si>
    <t>Прочие субсидии бюджетам городских округов</t>
  </si>
  <si>
    <t>2 02 30000 04 0000 150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</si>
  <si>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</si>
  <si>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</si>
  <si>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</si>
  <si>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</si>
  <si>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</si>
  <si>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</si>
  <si>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</si>
  <si>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</si>
  <si>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</si>
  <si>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2 02 49999 04 0000 150</t>
  </si>
  <si>
    <t>Иные межбюджетные трансферты</t>
  </si>
  <si>
    <t>Прочие межбюджетные трансферты, передаваемые бюджетам городских округов</t>
  </si>
  <si>
    <t xml:space="preserve">в том числе </t>
  </si>
  <si>
    <t>НАЛОГОВЫЕ ДОХОДЫ</t>
  </si>
  <si>
    <t xml:space="preserve"> НАЛОГИ НА ПРИБЫЛЬ, ДОХОДЫ</t>
  </si>
  <si>
    <t>НАЛОГИ НА ТОВАРЫ (РАБОТЫ, УСЛУГИ), РЕАЛИЗУЕМЫЕ НА ТЕРРИТОРИИ РОССИЙСКОЙ ФЕДЕРАЦИИ</t>
  </si>
  <si>
    <t xml:space="preserve">  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</si>
  <si>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</si>
  <si>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</si>
  <si>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</si>
  <si>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ПЛАТЕЖИ ПРИ ПОЛЬЗОВАНИИ ПРИРОДНЫМИ РЕСУРСАМИ</t>
  </si>
  <si>
    <t xml:space="preserve"> 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</si>
  <si>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</si>
  <si>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ШТРАФЫ, САНКЦИИ, ВОЗМЕЩЕНИЕ УЩЕРБА</t>
  </si>
  <si>
    <t xml:space="preserve">                                                                                                                   Приложение № 5</t>
  </si>
  <si>
    <t>2 02 35082 04 0000 150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</si>
  <si>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</si>
  <si>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2 02 55110 04 0000 150</t>
  </si>
  <si>
    <t>Субсидии на проведение комплексных кадастровых работ</t>
  </si>
  <si>
    <t xml:space="preserve">Сумма на 2021 год </t>
  </si>
  <si>
    <t>Дотации бюджетам городских округов на поддержку мер по обеспечению сбалансированности бюджетов</t>
  </si>
  <si>
    <t>2 02 15002 04 0000 150</t>
  </si>
  <si>
    <t>2 02 35469 04 0000 150</t>
  </si>
  <si>
    <t>Субвенции бюджетам городских округов на проведение Всероссийской переписи населения 2020 года</t>
  </si>
  <si>
    <t>2 02 35304 04 0000 150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</si>
  <si>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</si>
  <si>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</si>
  <si>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</si>
  <si>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Ед. изм.: тыс. рублей</t>
  </si>
  <si>
    <t xml:space="preserve">Cумма на 2022 год </t>
  </si>
  <si>
    <t xml:space="preserve">Cумма на 2023 год </t>
  </si>
  <si>
    <t>Поступление доходов бюджета МО "Южно-Курильский  городской округ" на 2021 год и плановый период 2022 и 2023 годов по группам, подгруппам  классификации доходов бюджетов Российской Федерации</t>
  </si>
  <si>
    <t xml:space="preserve">Субсидии бюджетам городских округов на реализацию программ формирования современной городской среды </t>
  </si>
  <si>
    <t>2 02 25555 04 0000 150</t>
  </si>
  <si>
    <t>ВСЕГО ДОХОДОВ</t>
  </si>
  <si>
    <t>ПРОЧИЕ ДОХОДЫ</t>
  </si>
  <si>
    <t xml:space="preserve">от _______2021 № ___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</si>
</sst>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000000"/>
    <numFmt numFmtId="183" formatCode="0.0"/>
    <numFmt numFmtId="184" formatCode="0.000"/>
    <numFmt numFmtId="185" formatCode="[$-FC19]d\ mmmm\ yyyy\ &quot;г.&quot;"/>
    <numFmt numFmtId="186" formatCode="_-* #,##0.0_р_._-;\-* #,##0.0_р_._-;_-* &quot;-&quot;??_р_._-;_-@_-"/>
    <numFmt numFmtId="187" formatCode="#,##0.0_ ;\-#,##0.0\ 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/>
    </xf>
    <xf numFmtId="178" fontId="0" fillId="0" borderId="0" xfId="0" applyNumberFormat="1" applyAlignment="1">
      <alignment/>
    </xf>
    <xf numFmtId="178" fontId="2" fillId="34" borderId="0" xfId="0" applyNumberFormat="1" applyFont="1" applyFill="1" applyBorder="1" applyAlignment="1">
      <alignment/>
    </xf>
    <xf numFmtId="178" fontId="0" fillId="0" borderId="0" xfId="0" applyNumberFormat="1" applyBorder="1" applyAlignment="1">
      <alignment/>
    </xf>
    <xf numFmtId="178" fontId="1" fillId="34" borderId="0" xfId="0" applyNumberFormat="1" applyFont="1" applyFill="1" applyBorder="1" applyAlignment="1">
      <alignment/>
    </xf>
    <xf numFmtId="178" fontId="1" fillId="34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wrapText="1"/>
    </xf>
    <xf numFmtId="178" fontId="2" fillId="34" borderId="12" xfId="0" applyNumberFormat="1" applyFont="1" applyFill="1" applyBorder="1" applyAlignment="1">
      <alignment horizontal="center" vertical="center" wrapText="1"/>
    </xf>
    <xf numFmtId="178" fontId="2" fillId="34" borderId="13" xfId="0" applyNumberFormat="1" applyFont="1" applyFill="1" applyBorder="1" applyAlignment="1">
      <alignment horizontal="center" vertical="center" wrapText="1"/>
    </xf>
    <xf numFmtId="178" fontId="2" fillId="34" borderId="14" xfId="0" applyNumberFormat="1" applyFont="1" applyFill="1" applyBorder="1" applyAlignment="1">
      <alignment/>
    </xf>
    <xf numFmtId="178" fontId="2" fillId="0" borderId="12" xfId="0" applyNumberFormat="1" applyFont="1" applyBorder="1" applyAlignment="1">
      <alignment horizontal="center" vertical="center" wrapText="1"/>
    </xf>
    <xf numFmtId="178" fontId="2" fillId="34" borderId="14" xfId="60" applyNumberFormat="1" applyFont="1" applyFill="1" applyBorder="1" applyAlignment="1">
      <alignment/>
    </xf>
    <xf numFmtId="178" fontId="2" fillId="0" borderId="14" xfId="60" applyNumberFormat="1" applyFont="1" applyBorder="1" applyAlignment="1">
      <alignment/>
    </xf>
    <xf numFmtId="178" fontId="2" fillId="0" borderId="14" xfId="6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3" fontId="1" fillId="34" borderId="10" xfId="0" applyNumberFormat="1" applyFont="1" applyFill="1" applyBorder="1" applyAlignment="1">
      <alignment horizontal="left"/>
    </xf>
    <xf numFmtId="0" fontId="1" fillId="34" borderId="11" xfId="0" applyFont="1" applyFill="1" applyBorder="1" applyAlignment="1">
      <alignment horizontal="left" wrapText="1"/>
    </xf>
    <xf numFmtId="178" fontId="1" fillId="0" borderId="14" xfId="0" applyNumberFormat="1" applyFont="1" applyBorder="1" applyAlignment="1">
      <alignment horizontal="right" vertical="center"/>
    </xf>
    <xf numFmtId="178" fontId="1" fillId="0" borderId="14" xfId="0" applyNumberFormat="1" applyFont="1" applyFill="1" applyBorder="1" applyAlignment="1">
      <alignment horizontal="right" vertical="center"/>
    </xf>
    <xf numFmtId="178" fontId="1" fillId="34" borderId="14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178" fontId="1" fillId="0" borderId="10" xfId="60" applyNumberFormat="1" applyFont="1" applyFill="1" applyBorder="1" applyAlignment="1">
      <alignment horizontal="right" vertical="top"/>
    </xf>
    <xf numFmtId="178" fontId="1" fillId="0" borderId="14" xfId="0" applyNumberFormat="1" applyFont="1" applyBorder="1" applyAlignment="1">
      <alignment horizontal="right" vertical="top"/>
    </xf>
    <xf numFmtId="178" fontId="1" fillId="0" borderId="14" xfId="60" applyNumberFormat="1" applyFont="1" applyBorder="1" applyAlignment="1">
      <alignment horizontal="right" vertical="top"/>
    </xf>
    <xf numFmtId="178" fontId="1" fillId="0" borderId="14" xfId="0" applyNumberFormat="1" applyFont="1" applyFill="1" applyBorder="1" applyAlignment="1">
      <alignment horizontal="right" vertical="top"/>
    </xf>
    <xf numFmtId="178" fontId="2" fillId="34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34" borderId="1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8" fontId="47" fillId="0" borderId="15" xfId="0" applyNumberFormat="1" applyFont="1" applyFill="1" applyBorder="1" applyAlignment="1">
      <alignment/>
    </xf>
    <xf numFmtId="178" fontId="2" fillId="0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178" fontId="2" fillId="0" borderId="14" xfId="0" applyNumberFormat="1" applyFont="1" applyFill="1" applyBorder="1" applyAlignment="1">
      <alignment/>
    </xf>
    <xf numFmtId="178" fontId="2" fillId="0" borderId="14" xfId="60" applyNumberFormat="1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178" fontId="1" fillId="0" borderId="14" xfId="0" applyNumberFormat="1" applyFont="1" applyFill="1" applyBorder="1" applyAlignment="1">
      <alignment/>
    </xf>
    <xf numFmtId="178" fontId="1" fillId="0" borderId="14" xfId="60" applyNumberFormat="1" applyFont="1" applyFill="1" applyBorder="1" applyAlignment="1">
      <alignment horizontal="right" vertical="top"/>
    </xf>
    <xf numFmtId="178" fontId="1" fillId="0" borderId="10" xfId="0" applyNumberFormat="1" applyFont="1" applyFill="1" applyBorder="1" applyAlignment="1">
      <alignment horizontal="right" vertical="top"/>
    </xf>
    <xf numFmtId="178" fontId="1" fillId="0" borderId="10" xfId="0" applyNumberFormat="1" applyFont="1" applyFill="1" applyBorder="1" applyAlignment="1">
      <alignment vertical="top"/>
    </xf>
    <xf numFmtId="178" fontId="2" fillId="0" borderId="14" xfId="0" applyNumberFormat="1" applyFont="1" applyFill="1" applyBorder="1" applyAlignment="1">
      <alignment horizontal="right" vertical="top"/>
    </xf>
    <xf numFmtId="178" fontId="1" fillId="0" borderId="10" xfId="0" applyNumberFormat="1" applyFont="1" applyFill="1" applyBorder="1" applyAlignment="1">
      <alignment vertical="top" wrapText="1"/>
    </xf>
    <xf numFmtId="178" fontId="1" fillId="0" borderId="10" xfId="0" applyNumberFormat="1" applyFont="1" applyFill="1" applyBorder="1" applyAlignment="1">
      <alignment horizontal="right" vertical="top" wrapText="1"/>
    </xf>
    <xf numFmtId="178" fontId="1" fillId="0" borderId="10" xfId="60" applyNumberFormat="1" applyFont="1" applyFill="1" applyBorder="1" applyAlignment="1">
      <alignment vertical="top"/>
    </xf>
    <xf numFmtId="178" fontId="1" fillId="0" borderId="14" xfId="0" applyNumberFormat="1" applyFont="1" applyFill="1" applyBorder="1" applyAlignment="1">
      <alignment/>
    </xf>
    <xf numFmtId="178" fontId="1" fillId="0" borderId="14" xfId="0" applyNumberFormat="1" applyFont="1" applyFill="1" applyBorder="1" applyAlignment="1">
      <alignment vertical="top"/>
    </xf>
    <xf numFmtId="178" fontId="1" fillId="0" borderId="16" xfId="60" applyNumberFormat="1" applyFont="1" applyFill="1" applyBorder="1" applyAlignment="1">
      <alignment vertical="top"/>
    </xf>
    <xf numFmtId="178" fontId="2" fillId="0" borderId="14" xfId="0" applyNumberFormat="1" applyFont="1" applyFill="1" applyBorder="1" applyAlignment="1">
      <alignment vertical="top"/>
    </xf>
    <xf numFmtId="178" fontId="1" fillId="0" borderId="17" xfId="0" applyNumberFormat="1" applyFont="1" applyFill="1" applyBorder="1" applyAlignment="1">
      <alignment/>
    </xf>
    <xf numFmtId="178" fontId="1" fillId="0" borderId="18" xfId="60" applyNumberFormat="1" applyFont="1" applyFill="1" applyBorder="1" applyAlignment="1">
      <alignment horizontal="right" vertical="top"/>
    </xf>
    <xf numFmtId="178" fontId="1" fillId="0" borderId="17" xfId="60" applyNumberFormat="1" applyFont="1" applyFill="1" applyBorder="1" applyAlignment="1">
      <alignment vertical="top"/>
    </xf>
    <xf numFmtId="178" fontId="1" fillId="0" borderId="17" xfId="0" applyNumberFormat="1" applyFont="1" applyFill="1" applyBorder="1" applyAlignment="1">
      <alignment vertical="top"/>
    </xf>
    <xf numFmtId="178" fontId="1" fillId="0" borderId="16" xfId="6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178" fontId="1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PageLayoutView="0" workbookViewId="0" topLeftCell="B1">
      <selection activeCell="B5" sqref="B5:H6"/>
    </sheetView>
  </sheetViews>
  <sheetFormatPr defaultColWidth="9.00390625" defaultRowHeight="12.75"/>
  <cols>
    <col min="1" max="1" width="3.375" style="0" hidden="1" customWidth="1"/>
    <col min="2" max="2" width="30.00390625" style="7" customWidth="1"/>
    <col min="3" max="3" width="82.125" style="7" customWidth="1"/>
    <col min="4" max="4" width="16.625" style="21" hidden="1" customWidth="1"/>
    <col min="5" max="5" width="20.00390625" style="17" hidden="1" customWidth="1"/>
    <col min="6" max="6" width="14.875" style="17" customWidth="1"/>
    <col min="7" max="7" width="15.375" style="33" customWidth="1"/>
    <col min="8" max="8" width="15.00390625" style="52" customWidth="1"/>
    <col min="10" max="10" width="10.75390625" style="0" bestFit="1" customWidth="1"/>
  </cols>
  <sheetData>
    <row r="1" spans="2:8" ht="15.75">
      <c r="B1" s="15"/>
      <c r="C1" s="86" t="s">
        <v>51</v>
      </c>
      <c r="D1" s="86"/>
      <c r="E1" s="86"/>
      <c r="F1" s="86"/>
      <c r="G1" s="86"/>
      <c r="H1" s="86"/>
    </row>
    <row r="2" spans="2:8" ht="15.75">
      <c r="B2" s="15"/>
      <c r="C2" s="86" t="s">
        <v>7</v>
      </c>
      <c r="D2" s="86"/>
      <c r="E2" s="86"/>
      <c r="F2" s="86"/>
      <c r="G2" s="86"/>
      <c r="H2" s="86"/>
    </row>
    <row r="3" spans="2:8" ht="15.75">
      <c r="B3" s="15"/>
      <c r="C3" s="86" t="s">
        <v>8</v>
      </c>
      <c r="D3" s="86"/>
      <c r="E3" s="86"/>
      <c r="F3" s="86"/>
      <c r="G3" s="86"/>
      <c r="H3" s="86"/>
    </row>
    <row r="4" spans="2:8" ht="15" customHeight="1">
      <c r="B4" s="13"/>
      <c r="C4" s="91" t="s">
        <v>73</v>
      </c>
      <c r="D4" s="91"/>
      <c r="E4" s="91"/>
      <c r="F4" s="91"/>
      <c r="G4" s="91"/>
      <c r="H4" s="91"/>
    </row>
    <row r="5" spans="2:8" ht="39" customHeight="1">
      <c r="B5" s="90" t="s">
        <v>68</v>
      </c>
      <c r="C5" s="90"/>
      <c r="D5" s="90"/>
      <c r="E5" s="90"/>
      <c r="F5" s="90"/>
      <c r="G5" s="90"/>
      <c r="H5" s="90"/>
    </row>
    <row r="6" spans="2:8" ht="23.25" customHeight="1">
      <c r="B6" s="90"/>
      <c r="C6" s="90"/>
      <c r="D6" s="90"/>
      <c r="E6" s="90"/>
      <c r="F6" s="90"/>
      <c r="G6" s="90"/>
      <c r="H6" s="90"/>
    </row>
    <row r="7" spans="6:8" ht="16.5" thickBot="1">
      <c r="F7" s="87" t="s">
        <v>65</v>
      </c>
      <c r="G7" s="87"/>
      <c r="H7" s="87"/>
    </row>
    <row r="8" spans="1:8" ht="31.5">
      <c r="A8" s="1"/>
      <c r="B8" s="22" t="s">
        <v>1</v>
      </c>
      <c r="C8" s="24" t="s">
        <v>0</v>
      </c>
      <c r="D8" s="26" t="s">
        <v>6</v>
      </c>
      <c r="E8" s="29" t="s">
        <v>9</v>
      </c>
      <c r="F8" s="27" t="s">
        <v>56</v>
      </c>
      <c r="G8" s="27" t="s">
        <v>66</v>
      </c>
      <c r="H8" s="46" t="s">
        <v>67</v>
      </c>
    </row>
    <row r="9" spans="2:8" s="49" customFormat="1" ht="15.75">
      <c r="B9" s="22">
        <v>1</v>
      </c>
      <c r="C9" s="24">
        <v>2</v>
      </c>
      <c r="D9" s="54">
        <v>3</v>
      </c>
      <c r="E9" s="54">
        <v>4</v>
      </c>
      <c r="F9" s="22">
        <v>3</v>
      </c>
      <c r="G9" s="50">
        <v>4</v>
      </c>
      <c r="H9" s="50">
        <v>5</v>
      </c>
    </row>
    <row r="10" spans="1:8" s="11" customFormat="1" ht="15.75">
      <c r="A10" s="10"/>
      <c r="B10" s="81" t="s">
        <v>2</v>
      </c>
      <c r="C10" s="82" t="s">
        <v>3</v>
      </c>
      <c r="D10" s="61">
        <f>D13+D14+D15+D16+D17+D18+D19+D20+D21+D22</f>
        <v>563794</v>
      </c>
      <c r="E10" s="61">
        <f>E13+E14+E15+E16+E17+E18+E19+E20+E21+E22</f>
        <v>585520</v>
      </c>
      <c r="F10" s="61">
        <f>F13+F14+F15+F16+F17+F18+F19+F20+F21+F22+F23</f>
        <v>689673.8</v>
      </c>
      <c r="G10" s="62">
        <f>G13+G14+G15+G16+G17+G18+G19+G20+G21+G22+G23</f>
        <v>668987</v>
      </c>
      <c r="H10" s="62">
        <f>H13+H14+H15+H16+H17+H18+H19+H20+H21+H22+H23</f>
        <v>672100</v>
      </c>
    </row>
    <row r="11" spans="1:8" s="11" customFormat="1" ht="15.75">
      <c r="A11" s="10"/>
      <c r="B11" s="12" t="s">
        <v>39</v>
      </c>
      <c r="C11" s="25"/>
      <c r="D11" s="28"/>
      <c r="E11" s="30"/>
      <c r="F11" s="30"/>
      <c r="G11" s="30"/>
      <c r="H11" s="53"/>
    </row>
    <row r="12" spans="1:8" ht="15.75">
      <c r="A12" s="3"/>
      <c r="B12" s="12" t="s">
        <v>2</v>
      </c>
      <c r="C12" s="25" t="s">
        <v>40</v>
      </c>
      <c r="D12" s="28"/>
      <c r="E12" s="31"/>
      <c r="F12" s="31"/>
      <c r="G12" s="32"/>
      <c r="H12" s="34"/>
    </row>
    <row r="13" spans="1:8" ht="15.75">
      <c r="A13" s="3"/>
      <c r="B13" s="35">
        <v>10100000000000000</v>
      </c>
      <c r="C13" s="36" t="s">
        <v>41</v>
      </c>
      <c r="D13" s="37">
        <v>345618</v>
      </c>
      <c r="E13" s="43">
        <v>360228</v>
      </c>
      <c r="F13" s="43">
        <v>404048.9</v>
      </c>
      <c r="G13" s="44">
        <v>412104.7</v>
      </c>
      <c r="H13" s="47">
        <v>410301.7</v>
      </c>
    </row>
    <row r="14" spans="1:8" ht="31.5">
      <c r="A14" s="3"/>
      <c r="B14" s="35">
        <v>10300000000000000</v>
      </c>
      <c r="C14" s="36" t="s">
        <v>42</v>
      </c>
      <c r="D14" s="38">
        <v>4000</v>
      </c>
      <c r="E14" s="45">
        <v>4000</v>
      </c>
      <c r="F14" s="45">
        <v>7958.7</v>
      </c>
      <c r="G14" s="44">
        <v>8090.3</v>
      </c>
      <c r="H14" s="47">
        <v>8090.3</v>
      </c>
    </row>
    <row r="15" spans="1:8" ht="15.75">
      <c r="A15" s="3"/>
      <c r="B15" s="35">
        <v>10500000000000000</v>
      </c>
      <c r="C15" s="36" t="s">
        <v>43</v>
      </c>
      <c r="D15" s="39">
        <v>99648</v>
      </c>
      <c r="E15" s="44">
        <v>104491</v>
      </c>
      <c r="F15" s="44">
        <v>130749.7</v>
      </c>
      <c r="G15" s="44">
        <v>109620</v>
      </c>
      <c r="H15" s="47">
        <v>113492</v>
      </c>
    </row>
    <row r="16" spans="1:8" ht="15.75">
      <c r="A16" s="3"/>
      <c r="B16" s="35">
        <v>10600000000000000</v>
      </c>
      <c r="C16" s="36" t="s">
        <v>44</v>
      </c>
      <c r="D16" s="39">
        <v>72900</v>
      </c>
      <c r="E16" s="44">
        <v>74033</v>
      </c>
      <c r="F16" s="44">
        <v>98600</v>
      </c>
      <c r="G16" s="44">
        <v>102391</v>
      </c>
      <c r="H16" s="47">
        <v>102391</v>
      </c>
    </row>
    <row r="17" spans="1:8" ht="15.75">
      <c r="A17" s="3"/>
      <c r="B17" s="35">
        <v>10800000000000000</v>
      </c>
      <c r="C17" s="36" t="s">
        <v>45</v>
      </c>
      <c r="D17" s="39">
        <v>1100</v>
      </c>
      <c r="E17" s="44">
        <v>1200</v>
      </c>
      <c r="F17" s="44">
        <v>1491</v>
      </c>
      <c r="G17" s="44">
        <v>1100</v>
      </c>
      <c r="H17" s="47">
        <v>1100</v>
      </c>
    </row>
    <row r="18" spans="1:8" ht="31.5">
      <c r="A18" s="3"/>
      <c r="B18" s="35">
        <v>11100000000000000</v>
      </c>
      <c r="C18" s="36" t="s">
        <v>46</v>
      </c>
      <c r="D18" s="39">
        <v>25408</v>
      </c>
      <c r="E18" s="44">
        <v>26423</v>
      </c>
      <c r="F18" s="44">
        <v>29423</v>
      </c>
      <c r="G18" s="44">
        <v>27536</v>
      </c>
      <c r="H18" s="47">
        <v>28580</v>
      </c>
    </row>
    <row r="19" spans="1:8" ht="15.75">
      <c r="A19" s="3"/>
      <c r="B19" s="35">
        <v>11200000000000000</v>
      </c>
      <c r="C19" s="36" t="s">
        <v>47</v>
      </c>
      <c r="D19" s="39">
        <v>2000</v>
      </c>
      <c r="E19" s="44">
        <v>2000</v>
      </c>
      <c r="F19" s="44">
        <v>1500</v>
      </c>
      <c r="G19" s="44">
        <v>500</v>
      </c>
      <c r="H19" s="47">
        <v>500</v>
      </c>
    </row>
    <row r="20" spans="1:8" ht="31.5">
      <c r="A20" s="3"/>
      <c r="B20" s="35">
        <v>11300000000000000</v>
      </c>
      <c r="C20" s="36" t="s">
        <v>48</v>
      </c>
      <c r="D20" s="39">
        <v>2000</v>
      </c>
      <c r="E20" s="44">
        <v>2000</v>
      </c>
      <c r="F20" s="44">
        <v>3000</v>
      </c>
      <c r="G20" s="44">
        <v>3000</v>
      </c>
      <c r="H20" s="47">
        <v>3000</v>
      </c>
    </row>
    <row r="21" spans="1:8" ht="31.5">
      <c r="A21" s="3"/>
      <c r="B21" s="35">
        <v>11400000000000000</v>
      </c>
      <c r="C21" s="36" t="s">
        <v>49</v>
      </c>
      <c r="D21" s="39">
        <v>1120</v>
      </c>
      <c r="E21" s="44">
        <v>1145</v>
      </c>
      <c r="F21" s="44">
        <v>7400</v>
      </c>
      <c r="G21" s="44">
        <v>1145</v>
      </c>
      <c r="H21" s="47">
        <v>1145</v>
      </c>
    </row>
    <row r="22" spans="1:8" ht="15.75">
      <c r="A22" s="3"/>
      <c r="B22" s="35">
        <v>11600000000000000</v>
      </c>
      <c r="C22" s="36" t="s">
        <v>50</v>
      </c>
      <c r="D22" s="39">
        <v>10000</v>
      </c>
      <c r="E22" s="44">
        <v>10000</v>
      </c>
      <c r="F22" s="44">
        <v>5500</v>
      </c>
      <c r="G22" s="44">
        <v>3500</v>
      </c>
      <c r="H22" s="47">
        <v>3500</v>
      </c>
    </row>
    <row r="23" spans="1:8" ht="15.75">
      <c r="A23" s="3"/>
      <c r="B23" s="35">
        <v>11700000000000000</v>
      </c>
      <c r="C23" s="36" t="s">
        <v>72</v>
      </c>
      <c r="D23" s="39"/>
      <c r="E23" s="44"/>
      <c r="F23" s="80">
        <v>2.5</v>
      </c>
      <c r="G23" s="80">
        <v>0</v>
      </c>
      <c r="H23" s="47">
        <v>0</v>
      </c>
    </row>
    <row r="24" spans="2:12" s="41" customFormat="1" ht="15.75">
      <c r="B24" s="83" t="s">
        <v>4</v>
      </c>
      <c r="C24" s="60" t="s">
        <v>5</v>
      </c>
      <c r="D24" s="61">
        <f>D25+D28+D36+D44</f>
        <v>2198196.7</v>
      </c>
      <c r="E24" s="61">
        <f>E25+E28+E36+E44</f>
        <v>1950530.6999999997</v>
      </c>
      <c r="F24" s="84">
        <f>F25+F28+F36+F44</f>
        <v>2479547.1</v>
      </c>
      <c r="G24" s="84">
        <f>G25+G28+G36+G44</f>
        <v>895405.7</v>
      </c>
      <c r="H24" s="84">
        <f>H25+H28+H36+H44</f>
        <v>704920.3</v>
      </c>
      <c r="J24" s="55"/>
      <c r="K24" s="55"/>
      <c r="L24" s="55"/>
    </row>
    <row r="25" spans="2:8" s="41" customFormat="1" ht="15.75">
      <c r="B25" s="59" t="s">
        <v>10</v>
      </c>
      <c r="C25" s="60" t="s">
        <v>11</v>
      </c>
      <c r="D25" s="61">
        <f>D26</f>
        <v>592341.8</v>
      </c>
      <c r="E25" s="62">
        <f>E26</f>
        <v>380221.1</v>
      </c>
      <c r="F25" s="62">
        <f>F26+F27</f>
        <v>606672.8</v>
      </c>
      <c r="G25" s="62">
        <f>G26+G27</f>
        <v>261613.4</v>
      </c>
      <c r="H25" s="62">
        <f>H26+H27</f>
        <v>9378.1</v>
      </c>
    </row>
    <row r="26" spans="1:10" s="6" customFormat="1" ht="31.5">
      <c r="A26" s="5"/>
      <c r="B26" s="16" t="s">
        <v>12</v>
      </c>
      <c r="C26" s="63" t="s">
        <v>13</v>
      </c>
      <c r="D26" s="64">
        <v>592341.8</v>
      </c>
      <c r="E26" s="65">
        <v>380221.1</v>
      </c>
      <c r="F26" s="42">
        <v>537554.9</v>
      </c>
      <c r="G26" s="66">
        <v>261613.4</v>
      </c>
      <c r="H26" s="16">
        <v>9378.1</v>
      </c>
      <c r="J26" s="48"/>
    </row>
    <row r="27" spans="1:8" s="6" customFormat="1" ht="31.5">
      <c r="A27" s="5"/>
      <c r="B27" s="16" t="s">
        <v>58</v>
      </c>
      <c r="C27" s="40" t="s">
        <v>57</v>
      </c>
      <c r="D27" s="23"/>
      <c r="E27" s="42"/>
      <c r="F27" s="42">
        <v>69117.9</v>
      </c>
      <c r="G27" s="66">
        <v>0</v>
      </c>
      <c r="H27" s="67">
        <v>0</v>
      </c>
    </row>
    <row r="28" spans="2:8" s="41" customFormat="1" ht="31.5">
      <c r="B28" s="59" t="s">
        <v>14</v>
      </c>
      <c r="C28" s="60" t="s">
        <v>15</v>
      </c>
      <c r="D28" s="61">
        <f>D29+D30+D31+D33+D34+D35</f>
        <v>1000605.4</v>
      </c>
      <c r="E28" s="61">
        <f>E29+E30+E31+E33+E34+E35</f>
        <v>937115.3</v>
      </c>
      <c r="F28" s="68">
        <f>F29+F30+F31+F32+F33+F34+F35</f>
        <v>1252046</v>
      </c>
      <c r="G28" s="68">
        <f>G29+G30+G31+G32+G33+G34+G35</f>
        <v>191618</v>
      </c>
      <c r="H28" s="68">
        <f>H29+H30+H31+H32+H33+H34+H35</f>
        <v>179081.5</v>
      </c>
    </row>
    <row r="29" spans="1:8" s="6" customFormat="1" ht="31.5">
      <c r="A29" s="5"/>
      <c r="B29" s="16" t="s">
        <v>16</v>
      </c>
      <c r="C29" s="63" t="s">
        <v>17</v>
      </c>
      <c r="D29" s="64">
        <v>436057.1</v>
      </c>
      <c r="E29" s="65">
        <v>422035.8</v>
      </c>
      <c r="F29" s="42">
        <v>807452.7</v>
      </c>
      <c r="G29" s="66">
        <v>0</v>
      </c>
      <c r="H29" s="69">
        <v>0</v>
      </c>
    </row>
    <row r="30" spans="1:8" s="6" customFormat="1" ht="63">
      <c r="A30" s="5"/>
      <c r="B30" s="16" t="s">
        <v>18</v>
      </c>
      <c r="C30" s="63" t="s">
        <v>19</v>
      </c>
      <c r="D30" s="64">
        <f>39200000/1000</f>
        <v>39200</v>
      </c>
      <c r="E30" s="65">
        <v>0</v>
      </c>
      <c r="F30" s="42">
        <v>0</v>
      </c>
      <c r="G30" s="66">
        <v>0</v>
      </c>
      <c r="H30" s="69">
        <v>0</v>
      </c>
    </row>
    <row r="31" spans="1:8" s="6" customFormat="1" ht="15.75">
      <c r="A31" s="5"/>
      <c r="B31" s="16" t="s">
        <v>54</v>
      </c>
      <c r="C31" s="63" t="s">
        <v>55</v>
      </c>
      <c r="D31" s="64">
        <v>0</v>
      </c>
      <c r="E31" s="65">
        <v>0</v>
      </c>
      <c r="F31" s="42">
        <v>0</v>
      </c>
      <c r="G31" s="66">
        <v>0</v>
      </c>
      <c r="H31" s="69">
        <v>0</v>
      </c>
    </row>
    <row r="32" spans="1:8" s="6" customFormat="1" ht="31.5">
      <c r="A32" s="5"/>
      <c r="B32" s="16" t="s">
        <v>70</v>
      </c>
      <c r="C32" s="63" t="s">
        <v>69</v>
      </c>
      <c r="D32" s="64"/>
      <c r="E32" s="65"/>
      <c r="F32" s="42">
        <v>4490.3</v>
      </c>
      <c r="G32" s="66">
        <v>4640.9</v>
      </c>
      <c r="H32" s="69">
        <v>7219.2</v>
      </c>
    </row>
    <row r="33" spans="1:8" s="6" customFormat="1" ht="47.25">
      <c r="A33" s="5"/>
      <c r="B33" s="16" t="s">
        <v>20</v>
      </c>
      <c r="C33" s="63" t="s">
        <v>21</v>
      </c>
      <c r="D33" s="64">
        <f>280400/1000</f>
        <v>280.4</v>
      </c>
      <c r="E33" s="65">
        <f>280400/1000</f>
        <v>280.4</v>
      </c>
      <c r="F33" s="42">
        <v>79.7</v>
      </c>
      <c r="G33" s="66">
        <v>79.7</v>
      </c>
      <c r="H33" s="69">
        <v>79.7</v>
      </c>
    </row>
    <row r="34" spans="1:8" s="6" customFormat="1" ht="31.5">
      <c r="A34" s="5"/>
      <c r="B34" s="16" t="s">
        <v>22</v>
      </c>
      <c r="C34" s="63" t="s">
        <v>23</v>
      </c>
      <c r="D34" s="64">
        <f>2951700/1000</f>
        <v>2951.7</v>
      </c>
      <c r="E34" s="65">
        <f>2951700/1000</f>
        <v>2951.7</v>
      </c>
      <c r="F34" s="42">
        <v>2027.9</v>
      </c>
      <c r="G34" s="66">
        <v>2556</v>
      </c>
      <c r="H34" s="69">
        <v>2703.9</v>
      </c>
    </row>
    <row r="35" spans="1:8" s="6" customFormat="1" ht="15.75">
      <c r="A35" s="5"/>
      <c r="B35" s="16" t="s">
        <v>24</v>
      </c>
      <c r="C35" s="63" t="s">
        <v>25</v>
      </c>
      <c r="D35" s="64">
        <f>522116200/1000</f>
        <v>522116.2</v>
      </c>
      <c r="E35" s="65">
        <f>511847400/1000</f>
        <v>511847.4</v>
      </c>
      <c r="F35" s="42">
        <v>437995.4</v>
      </c>
      <c r="G35" s="66">
        <v>184341.4</v>
      </c>
      <c r="H35" s="85">
        <v>169078.7</v>
      </c>
    </row>
    <row r="36" spans="2:8" s="41" customFormat="1" ht="15.75">
      <c r="B36" s="59" t="s">
        <v>26</v>
      </c>
      <c r="C36" s="60" t="s">
        <v>27</v>
      </c>
      <c r="D36" s="61">
        <f>D37+D38+D39+D40+D41</f>
        <v>69318.80000000002</v>
      </c>
      <c r="E36" s="61">
        <f>E37+E38+E39+E40+E41</f>
        <v>67667.7</v>
      </c>
      <c r="F36" s="61">
        <f>F37+F38+F39+F40+F41+F42+F43</f>
        <v>82688.09999999999</v>
      </c>
      <c r="G36" s="61">
        <f>G37+G38+G39+G40+G41+G42+G43</f>
        <v>69692</v>
      </c>
      <c r="H36" s="61">
        <f>H37+H38+H39+H40+H41+H42+H43</f>
        <v>78036.09999999999</v>
      </c>
    </row>
    <row r="37" spans="1:8" s="6" customFormat="1" ht="31.5">
      <c r="A37" s="5"/>
      <c r="B37" s="16" t="s">
        <v>28</v>
      </c>
      <c r="C37" s="63" t="s">
        <v>29</v>
      </c>
      <c r="D37" s="64">
        <v>36003.3</v>
      </c>
      <c r="E37" s="65">
        <v>36746</v>
      </c>
      <c r="F37" s="42">
        <v>50442.1</v>
      </c>
      <c r="G37" s="66">
        <v>38115.7</v>
      </c>
      <c r="H37" s="70">
        <v>39077.5</v>
      </c>
    </row>
    <row r="38" spans="1:8" s="6" customFormat="1" ht="47.25">
      <c r="A38" s="5"/>
      <c r="B38" s="16" t="s">
        <v>30</v>
      </c>
      <c r="C38" s="63" t="s">
        <v>31</v>
      </c>
      <c r="D38" s="64">
        <v>20657.9</v>
      </c>
      <c r="E38" s="65">
        <v>21431</v>
      </c>
      <c r="F38" s="71">
        <v>17723.8</v>
      </c>
      <c r="G38" s="67">
        <v>16473.8</v>
      </c>
      <c r="H38" s="69">
        <v>23753.9</v>
      </c>
    </row>
    <row r="39" spans="1:8" s="6" customFormat="1" ht="63">
      <c r="A39" s="5"/>
      <c r="B39" s="16" t="s">
        <v>32</v>
      </c>
      <c r="C39" s="63" t="s">
        <v>33</v>
      </c>
      <c r="D39" s="72">
        <f>9483000/1000</f>
        <v>9483</v>
      </c>
      <c r="E39" s="65">
        <f>9483000/1000</f>
        <v>9483</v>
      </c>
      <c r="F39" s="71">
        <v>6737.8</v>
      </c>
      <c r="G39" s="67">
        <v>7029.9</v>
      </c>
      <c r="H39" s="69">
        <v>7029.9</v>
      </c>
    </row>
    <row r="40" spans="1:8" s="6" customFormat="1" ht="47.25">
      <c r="A40" s="5"/>
      <c r="B40" s="16" t="s">
        <v>34</v>
      </c>
      <c r="C40" s="63" t="s">
        <v>35</v>
      </c>
      <c r="D40" s="64">
        <f>7300/1000</f>
        <v>7.3</v>
      </c>
      <c r="E40" s="65">
        <f>7700/1000</f>
        <v>7.7</v>
      </c>
      <c r="F40" s="71">
        <v>3.3</v>
      </c>
      <c r="G40" s="67">
        <v>26.5</v>
      </c>
      <c r="H40" s="69">
        <v>1.4</v>
      </c>
    </row>
    <row r="41" spans="1:8" s="6" customFormat="1" ht="63">
      <c r="A41" s="5"/>
      <c r="B41" s="16" t="s">
        <v>52</v>
      </c>
      <c r="C41" s="63" t="s">
        <v>53</v>
      </c>
      <c r="D41" s="73">
        <v>3167.3</v>
      </c>
      <c r="E41" s="65">
        <v>0</v>
      </c>
      <c r="F41" s="71">
        <v>0</v>
      </c>
      <c r="G41" s="67">
        <v>0</v>
      </c>
      <c r="H41" s="69">
        <v>0</v>
      </c>
    </row>
    <row r="42" spans="1:8" s="6" customFormat="1" ht="31.5">
      <c r="A42" s="5"/>
      <c r="B42" s="16" t="s">
        <v>59</v>
      </c>
      <c r="C42" s="40" t="s">
        <v>60</v>
      </c>
      <c r="D42" s="73"/>
      <c r="E42" s="65"/>
      <c r="F42" s="74">
        <v>153.7</v>
      </c>
      <c r="G42" s="67">
        <v>0</v>
      </c>
      <c r="H42" s="69">
        <v>0</v>
      </c>
    </row>
    <row r="43" spans="1:8" s="6" customFormat="1" ht="49.5" customHeight="1">
      <c r="A43" s="5"/>
      <c r="B43" s="16" t="s">
        <v>61</v>
      </c>
      <c r="C43" s="63" t="s">
        <v>62</v>
      </c>
      <c r="D43" s="73"/>
      <c r="E43" s="42"/>
      <c r="F43" s="71">
        <v>7627.4</v>
      </c>
      <c r="G43" s="67">
        <v>8046.1</v>
      </c>
      <c r="H43" s="69">
        <v>8173.4</v>
      </c>
    </row>
    <row r="44" spans="2:8" s="41" customFormat="1" ht="15.75">
      <c r="B44" s="59" t="s">
        <v>36</v>
      </c>
      <c r="C44" s="60" t="s">
        <v>37</v>
      </c>
      <c r="D44" s="61">
        <f>D45</f>
        <v>535930.7</v>
      </c>
      <c r="E44" s="61">
        <f>E45</f>
        <v>565526.6</v>
      </c>
      <c r="F44" s="75">
        <f>F45+F46</f>
        <v>538140.2</v>
      </c>
      <c r="G44" s="75">
        <f>G45+G46</f>
        <v>372482.3</v>
      </c>
      <c r="H44" s="75">
        <f>H45+H46</f>
        <v>438424.60000000003</v>
      </c>
    </row>
    <row r="45" spans="1:8" s="6" customFormat="1" ht="31.5">
      <c r="A45" s="5"/>
      <c r="B45" s="16" t="s">
        <v>36</v>
      </c>
      <c r="C45" s="63" t="s">
        <v>38</v>
      </c>
      <c r="D45" s="64">
        <f>535930700/1000</f>
        <v>535930.7</v>
      </c>
      <c r="E45" s="65">
        <f>565526600/1000</f>
        <v>565526.6</v>
      </c>
      <c r="F45" s="71">
        <v>522172.5</v>
      </c>
      <c r="G45" s="67">
        <v>356077.1</v>
      </c>
      <c r="H45" s="69">
        <v>422019.4</v>
      </c>
    </row>
    <row r="46" spans="1:8" s="6" customFormat="1" ht="53.25" customHeight="1">
      <c r="A46" s="5"/>
      <c r="B46" s="16" t="s">
        <v>63</v>
      </c>
      <c r="C46" s="40" t="s">
        <v>64</v>
      </c>
      <c r="D46" s="76"/>
      <c r="E46" s="77"/>
      <c r="F46" s="78">
        <v>15967.7</v>
      </c>
      <c r="G46" s="79">
        <v>16405.2</v>
      </c>
      <c r="H46" s="69">
        <v>16405.2</v>
      </c>
    </row>
    <row r="47" spans="2:8" s="56" customFormat="1" ht="16.5" thickBot="1">
      <c r="B47" s="88" t="s">
        <v>71</v>
      </c>
      <c r="C47" s="89"/>
      <c r="D47" s="57">
        <f>D10+D24</f>
        <v>2761990.7</v>
      </c>
      <c r="E47" s="58">
        <f>E10+E24</f>
        <v>2536050.6999999997</v>
      </c>
      <c r="F47" s="58">
        <f>F10+F24</f>
        <v>3169220.9000000004</v>
      </c>
      <c r="G47" s="58">
        <f>G10+G24</f>
        <v>1564392.7</v>
      </c>
      <c r="H47" s="58">
        <f>H10+H24</f>
        <v>1377020.3</v>
      </c>
    </row>
    <row r="48" spans="1:8" s="2" customFormat="1" ht="15.75">
      <c r="A48" s="4"/>
      <c r="B48" s="14"/>
      <c r="C48" s="14"/>
      <c r="D48" s="18"/>
      <c r="E48" s="19"/>
      <c r="F48" s="19"/>
      <c r="G48" s="33"/>
      <c r="H48" s="51"/>
    </row>
    <row r="49" spans="1:8" s="2" customFormat="1" ht="15.75">
      <c r="A49" s="4"/>
      <c r="B49" s="14"/>
      <c r="C49" s="14"/>
      <c r="D49" s="18"/>
      <c r="E49" s="18">
        <f>E24-E47</f>
        <v>-585520</v>
      </c>
      <c r="F49" s="18"/>
      <c r="G49" s="18"/>
      <c r="H49" s="51"/>
    </row>
    <row r="50" spans="1:8" s="2" customFormat="1" ht="15.75">
      <c r="A50" s="4"/>
      <c r="B50" s="8"/>
      <c r="C50" s="9"/>
      <c r="D50" s="20"/>
      <c r="E50" s="19"/>
      <c r="F50" s="19"/>
      <c r="G50" s="33"/>
      <c r="H50" s="51"/>
    </row>
    <row r="51" spans="1:8" s="2" customFormat="1" ht="15.75">
      <c r="A51" s="4"/>
      <c r="B51" s="8"/>
      <c r="C51" s="9"/>
      <c r="D51" s="20"/>
      <c r="E51" s="19"/>
      <c r="F51" s="19"/>
      <c r="G51" s="33"/>
      <c r="H51" s="51"/>
    </row>
  </sheetData>
  <sheetProtection/>
  <autoFilter ref="B9:G47"/>
  <mergeCells count="7">
    <mergeCell ref="C3:H3"/>
    <mergeCell ref="F7:H7"/>
    <mergeCell ref="B47:C47"/>
    <mergeCell ref="B5:H6"/>
    <mergeCell ref="C1:H1"/>
    <mergeCell ref="C2:H2"/>
    <mergeCell ref="C4:H4"/>
  </mergeCells>
  <printOptions/>
  <pageMargins left="0.25" right="0.25" top="0.75" bottom="0.75" header="0.3" footer="0.3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Levon.Khodoyan</cp:lastModifiedBy>
  <cp:lastPrinted>2021-11-09T22:46:05Z</cp:lastPrinted>
  <dcterms:created xsi:type="dcterms:W3CDTF">2005-12-02T00:49:38Z</dcterms:created>
  <dcterms:modified xsi:type="dcterms:W3CDTF">2021-11-26T02:03:00Z</dcterms:modified>
  <cp:category/>
  <cp:version/>
  <cp:contentType/>
  <cp:contentStatus/>
</cp:coreProperties>
</file>