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60" activeTab="1"/>
  </bookViews>
  <sheets>
    <sheet name="Таблица 1" sheetId="1" r:id="rId1"/>
    <sheet name="Таблица 1 мун.программа" sheetId="2" r:id="rId2"/>
  </sheets>
  <definedNames/>
  <calcPr fullCalcOnLoad="1"/>
</workbook>
</file>

<file path=xl/sharedStrings.xml><?xml version="1.0" encoding="utf-8"?>
<sst xmlns="http://schemas.openxmlformats.org/spreadsheetml/2006/main" count="60" uniqueCount="53">
  <si>
    <t>Показатель</t>
  </si>
  <si>
    <t>в том числе:</t>
  </si>
  <si>
    <t>(тыс.руб.)</t>
  </si>
  <si>
    <t>1. Доходы-всего</t>
  </si>
  <si>
    <t>1.2. неналоговые</t>
  </si>
  <si>
    <t>1.1. Налоговые</t>
  </si>
  <si>
    <t>1.3. Безвозмездные поступления</t>
  </si>
  <si>
    <t>2. Расходы-всего:</t>
  </si>
  <si>
    <t>3. Дефицит (профицит)</t>
  </si>
  <si>
    <t>2025 год</t>
  </si>
  <si>
    <t>2026 год</t>
  </si>
  <si>
    <t>2027 год</t>
  </si>
  <si>
    <t>2022 год</t>
  </si>
  <si>
    <t>2023 год</t>
  </si>
  <si>
    <t>2024 год</t>
  </si>
  <si>
    <t>ПРОГНОЗ основных параметров местного бюджета МО "Южно-Курильский городской округ"</t>
  </si>
  <si>
    <t>№</t>
  </si>
  <si>
    <t>Наименование муниципальных программ</t>
  </si>
  <si>
    <t>Расходы бюджета</t>
  </si>
  <si>
    <t xml:space="preserve">  Непрограммные расходы на обеспечение деятельности органов местного самоуправления</t>
  </si>
  <si>
    <t xml:space="preserve">  Иные непрограммные мероприятия</t>
  </si>
  <si>
    <t>ИТОГО:</t>
  </si>
  <si>
    <t xml:space="preserve">  Муниципальная программа «Защита населения и территории муниципального образования «Южно-Курильский городской округ» от чрезвычайных ситуаций природного и техногенного характера, обеспечение пожарной безопасности и безопасности людей на водных объектах»</t>
  </si>
  <si>
    <t>Предельные расходы на финансовое обеспечение реализации муниципальных программ муниципального образования "Южно-Курильский городской округ"</t>
  </si>
  <si>
    <t xml:space="preserve">  Муниципальная программа "Развитие образования в МО "Южно-Курильский городской округ"</t>
  </si>
  <si>
    <t xml:space="preserve">  Муниципальная программа «Повышение безопасности дорожного движения в МО «Южно-Курильский городской округ»</t>
  </si>
  <si>
    <t xml:space="preserve">  Муниципальная программа "Доступная среда в МО "Южно-Курильский  городской округ"</t>
  </si>
  <si>
    <t xml:space="preserve">  Муниципальная программа "Обеспечение населения МО "Южно-Курильский городской округ" качественным жильем"</t>
  </si>
  <si>
    <t xml:space="preserve">  Муниципальная программа «Развитие жилищно-коммунального комплекса в муниципальном образовании «Южно-Курильский городской округ»</t>
  </si>
  <si>
    <t xml:space="preserve">  Муниципальная программа "Профилактика правонарушений в МО "Южно-Курильский городской округ"</t>
  </si>
  <si>
    <t xml:space="preserve">  Муниципальная программа «Развитие сферы культуры в МО «Южно-Курильский городской округ»</t>
  </si>
  <si>
    <t xml:space="preserve">  Муниципальная программа "Охрана окружающей среды и природных ресурсов на территории МО "Южно-Курильский городской округ"</t>
  </si>
  <si>
    <t xml:space="preserve">  Муниципальная программа "Развитие физической культуры и спорта в муниципальном образовании "Южно-Курильский городской округ"</t>
  </si>
  <si>
    <t xml:space="preserve">  Муниципальная программа «Развитие малого и среднего предпринимательства в муниципальном образовании «Южно-Курильский городской округ»</t>
  </si>
  <si>
    <t xml:space="preserve">  Муниципальная программа "Реализация молодёжной политики в МО "Южно-Курильский городской округ"</t>
  </si>
  <si>
    <t xml:space="preserve">  Муниципальная программа "Энергосбережение и повышение энергетической эффективности на территории муниципального образования "Южно-Курильский городской округ"</t>
  </si>
  <si>
    <t xml:space="preserve">  Муниципальная программа "Развитие сельского хозяйства и регулирования рынков сельскохозяйственной продукции в муниципальном образовании "Южно-Курильский городской округ"</t>
  </si>
  <si>
    <t xml:space="preserve">  Муниципальная программа «Развитие потребительского рынка в МО «Южно-Курильский городской округ»</t>
  </si>
  <si>
    <t xml:space="preserve">  Муниципальная программа «Социальная поддержка детей-сирот и детей, оставшихся без попечения родителей, воспитывающихся в замещающих семьях в МО «Южно-Курильский городской округ»</t>
  </si>
  <si>
    <t xml:space="preserve">  Муниципальная программа «Развитие инвестиционного потенциала муниципального образования «Южно-Курильский городской округ»</t>
  </si>
  <si>
    <t xml:space="preserve">  Муниципальная программа «Совершенствование системы управления муниципальным  имуществом муниципального образования «Южно-Курильский городской округ»</t>
  </si>
  <si>
    <t xml:space="preserve">  Муниципальная программа «Управление муниципальными финансами МО «Южно-Курильский городской округ»</t>
  </si>
  <si>
    <t xml:space="preserve">  Муниципальная программа "Обеспечение жильём молодых семей муниципального образования "Южно-Курильский городской округ"</t>
  </si>
  <si>
    <t xml:space="preserve">  Муниципальная программа «Дополнительные меры социальной поддержки для отдельных категорий граждан в МО «Южно-Курильский городской округ»</t>
  </si>
  <si>
    <t xml:space="preserve">  Муниципальная программа «Комплексные меры противодействия злоупотреблению наркотикам и незаконному обороту в муниципального образования «Южно-Курильский городской округ»</t>
  </si>
  <si>
    <t xml:space="preserve">  Муниципальная программа «Формирование современной городской среды» муниципального образования «Южно-Курильский городской округ»</t>
  </si>
  <si>
    <t xml:space="preserve">  Муниципальная  программа «Комплексное развитие транспортной инфраструктуры и повышение качества предоставления транспортных услуг населению морским и воздушным транспортом в муниципальном образовании «Южно-Курильский городской округ»</t>
  </si>
  <si>
    <t xml:space="preserve">  Муниципальная программа «Развитие внутреннего и въездного туризма в муниципальном образовании  «Южно-Курильский городской округ»</t>
  </si>
  <si>
    <t xml:space="preserve">  Муниципальная программа «Профилактика терроризма и экстремизма в муниципальном образовании «Южно-Курильский городской округ»</t>
  </si>
  <si>
    <t>Таблица 1</t>
  </si>
  <si>
    <t>Бюджетный прогноз МО "Южно-Курильский городской округ" на 2022-2027гг.</t>
  </si>
  <si>
    <t>Таблица 2</t>
  </si>
  <si>
    <t>(тыс. рублей)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</si>
</sst>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rgb="FF00000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1">
      <alignment vertical="top" wrapText="1"/>
      <protection/>
    </xf>
    <xf numFmtId="4" fontId="27" fillId="20" borderId="1">
      <alignment horizontal="right" vertical="top" shrinkToFit="1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4" fontId="44" fillId="0" borderId="0" xfId="0" applyNumberFormat="1" applyFont="1" applyAlignment="1">
      <alignment/>
    </xf>
    <xf numFmtId="4" fontId="44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0" fillId="0" borderId="0" xfId="0" applyAlignment="1">
      <alignment horizontal="left"/>
    </xf>
    <xf numFmtId="0" fontId="46" fillId="0" borderId="1" xfId="33" applyFont="1" applyAlignment="1">
      <alignment horizontal="left" vertical="top" wrapText="1"/>
      <protection/>
    </xf>
    <xf numFmtId="0" fontId="47" fillId="0" borderId="11" xfId="0" applyFont="1" applyBorder="1" applyAlignment="1">
      <alignment horizontal="center" vertical="center"/>
    </xf>
    <xf numFmtId="4" fontId="47" fillId="0" borderId="11" xfId="0" applyNumberFormat="1" applyFont="1" applyBorder="1" applyAlignment="1">
      <alignment horizontal="center" vertical="center"/>
    </xf>
    <xf numFmtId="4" fontId="47" fillId="0" borderId="11" xfId="0" applyNumberFormat="1" applyFont="1" applyBorder="1" applyAlignment="1">
      <alignment horizontal="center" vertical="center" wrapText="1"/>
    </xf>
    <xf numFmtId="168" fontId="48" fillId="0" borderId="11" xfId="0" applyNumberFormat="1" applyFont="1" applyBorder="1" applyAlignment="1">
      <alignment horizontal="center" vertical="center"/>
    </xf>
    <xf numFmtId="168" fontId="49" fillId="34" borderId="1" xfId="34" applyNumberFormat="1" applyFont="1" applyFill="1" applyAlignment="1">
      <alignment horizontal="center" vertical="center" shrinkToFit="1"/>
      <protection/>
    </xf>
    <xf numFmtId="168" fontId="50" fillId="0" borderId="11" xfId="0" applyNumberFormat="1" applyFont="1" applyBorder="1" applyAlignment="1">
      <alignment horizontal="center" vertical="center"/>
    </xf>
    <xf numFmtId="4" fontId="46" fillId="34" borderId="1" xfId="34" applyFont="1" applyFill="1" applyAlignment="1">
      <alignment horizontal="center" vertical="center" shrinkToFit="1"/>
      <protection/>
    </xf>
    <xf numFmtId="0" fontId="48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168" fontId="49" fillId="34" borderId="12" xfId="34" applyNumberFormat="1" applyFont="1" applyFill="1" applyBorder="1" applyAlignment="1">
      <alignment horizontal="center" vertical="center" shrinkToFit="1"/>
      <protection/>
    </xf>
    <xf numFmtId="0" fontId="48" fillId="0" borderId="13" xfId="0" applyFont="1" applyBorder="1" applyAlignment="1">
      <alignment horizontal="center" vertical="center"/>
    </xf>
    <xf numFmtId="0" fontId="46" fillId="0" borderId="14" xfId="33" applyFont="1" applyBorder="1" applyAlignment="1">
      <alignment horizontal="left" vertical="top" wrapText="1"/>
      <protection/>
    </xf>
    <xf numFmtId="168" fontId="44" fillId="0" borderId="11" xfId="0" applyNumberFormat="1" applyFont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4" fontId="48" fillId="0" borderId="0" xfId="0" applyNumberFormat="1" applyFont="1" applyAlignment="1">
      <alignment/>
    </xf>
    <xf numFmtId="0" fontId="45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4" fontId="52" fillId="0" borderId="0" xfId="0" applyNumberFormat="1" applyFont="1" applyAlignment="1">
      <alignment horizontal="right" vertical="center"/>
    </xf>
    <xf numFmtId="0" fontId="48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/>
    </xf>
    <xf numFmtId="0" fontId="53" fillId="0" borderId="0" xfId="0" applyFont="1" applyAlignment="1">
      <alignment horizontal="center" wrapText="1"/>
    </xf>
    <xf numFmtId="0" fontId="49" fillId="0" borderId="11" xfId="33" applyFont="1" applyBorder="1" applyAlignment="1">
      <alignment horizontal="righ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2" xfId="33"/>
    <cellStyle name="xl3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44.7109375" style="0" customWidth="1"/>
    <col min="2" max="2" width="17.140625" style="3" customWidth="1"/>
    <col min="3" max="3" width="16.7109375" style="3" customWidth="1"/>
    <col min="4" max="4" width="16.28125" style="3" customWidth="1"/>
    <col min="5" max="5" width="14.57421875" style="3" customWidth="1"/>
    <col min="6" max="6" width="18.421875" style="3" customWidth="1"/>
    <col min="7" max="7" width="17.28125" style="3" customWidth="1"/>
  </cols>
  <sheetData>
    <row r="1" spans="1:7" ht="15">
      <c r="A1" s="1"/>
      <c r="B1" s="4"/>
      <c r="C1" s="4"/>
      <c r="D1" s="4"/>
      <c r="E1" s="4"/>
      <c r="F1" s="26" t="s">
        <v>49</v>
      </c>
      <c r="G1" s="26"/>
    </row>
    <row r="2" spans="1:7" ht="45.75" customHeight="1">
      <c r="A2" s="25" t="s">
        <v>50</v>
      </c>
      <c r="B2" s="25"/>
      <c r="C2" s="25"/>
      <c r="D2" s="25"/>
      <c r="E2" s="25"/>
      <c r="F2" s="25"/>
      <c r="G2" s="25"/>
    </row>
    <row r="3" spans="1:7" ht="15">
      <c r="A3" s="1"/>
      <c r="B3" s="4"/>
      <c r="C3" s="4"/>
      <c r="D3" s="4"/>
      <c r="E3" s="4"/>
      <c r="F3" s="4"/>
      <c r="G3" s="4"/>
    </row>
    <row r="4" spans="1:7" ht="15">
      <c r="A4" s="1"/>
      <c r="B4" s="4"/>
      <c r="C4" s="4"/>
      <c r="D4" s="4"/>
      <c r="E4" s="4"/>
      <c r="F4" s="4"/>
      <c r="G4" s="4"/>
    </row>
    <row r="5" spans="1:7" ht="15">
      <c r="A5" s="1"/>
      <c r="B5" s="4"/>
      <c r="C5" s="4"/>
      <c r="D5" s="4"/>
      <c r="E5" s="4"/>
      <c r="F5" s="4"/>
      <c r="G5" s="4"/>
    </row>
    <row r="6" spans="1:12" ht="20.25" customHeight="1">
      <c r="A6" s="24" t="s">
        <v>15</v>
      </c>
      <c r="B6" s="24"/>
      <c r="C6" s="24"/>
      <c r="D6" s="24"/>
      <c r="E6" s="24"/>
      <c r="F6" s="24"/>
      <c r="G6" s="24"/>
      <c r="H6" s="1"/>
      <c r="L6" s="1"/>
    </row>
    <row r="7" spans="1:7" ht="15">
      <c r="A7" s="1"/>
      <c r="B7" s="4"/>
      <c r="C7" s="4"/>
      <c r="D7" s="5"/>
      <c r="E7" s="4"/>
      <c r="F7" s="4"/>
      <c r="G7" s="5" t="s">
        <v>2</v>
      </c>
    </row>
    <row r="8" spans="1:7" ht="15">
      <c r="A8" s="9" t="s">
        <v>0</v>
      </c>
      <c r="B8" s="10" t="s">
        <v>12</v>
      </c>
      <c r="C8" s="11" t="s">
        <v>13</v>
      </c>
      <c r="D8" s="11" t="s">
        <v>14</v>
      </c>
      <c r="E8" s="10" t="s">
        <v>9</v>
      </c>
      <c r="F8" s="10" t="s">
        <v>10</v>
      </c>
      <c r="G8" s="10" t="s">
        <v>11</v>
      </c>
    </row>
    <row r="9" spans="1:7" ht="15">
      <c r="A9" s="2" t="s">
        <v>3</v>
      </c>
      <c r="B9" s="21">
        <f aca="true" t="shared" si="0" ref="B9:G9">B11+B12+B13</f>
        <v>2197358.9</v>
      </c>
      <c r="C9" s="21">
        <f t="shared" si="0"/>
        <v>2002632.1</v>
      </c>
      <c r="D9" s="21">
        <f t="shared" si="0"/>
        <v>1663920.1</v>
      </c>
      <c r="E9" s="21">
        <f t="shared" si="0"/>
        <v>1730476.904</v>
      </c>
      <c r="F9" s="21">
        <f t="shared" si="0"/>
        <v>1799695.97496</v>
      </c>
      <c r="G9" s="21">
        <f t="shared" si="0"/>
        <v>1871683.8159584</v>
      </c>
    </row>
    <row r="10" spans="1:7" ht="15">
      <c r="A10" s="2" t="s">
        <v>1</v>
      </c>
      <c r="B10" s="21"/>
      <c r="C10" s="21"/>
      <c r="D10" s="21"/>
      <c r="E10" s="21"/>
      <c r="F10" s="21"/>
      <c r="G10" s="21"/>
    </row>
    <row r="11" spans="1:7" ht="15">
      <c r="A11" s="2" t="s">
        <v>5</v>
      </c>
      <c r="B11" s="21">
        <v>664123.7</v>
      </c>
      <c r="C11" s="21">
        <v>684984.5</v>
      </c>
      <c r="D11" s="21">
        <v>705632.5</v>
      </c>
      <c r="E11" s="21">
        <f aca="true" t="shared" si="1" ref="E11:G12">D11*4/100+D11</f>
        <v>733857.8</v>
      </c>
      <c r="F11" s="21">
        <f t="shared" si="1"/>
        <v>763212.1120000001</v>
      </c>
      <c r="G11" s="21">
        <f t="shared" si="1"/>
        <v>793740.5964800001</v>
      </c>
    </row>
    <row r="12" spans="1:7" ht="15">
      <c r="A12" s="2" t="s">
        <v>4</v>
      </c>
      <c r="B12" s="21">
        <v>34735.2</v>
      </c>
      <c r="C12" s="21">
        <v>35546.1</v>
      </c>
      <c r="D12" s="21">
        <v>36290.6</v>
      </c>
      <c r="E12" s="21">
        <f t="shared" si="1"/>
        <v>37742.224</v>
      </c>
      <c r="F12" s="21">
        <f t="shared" si="1"/>
        <v>39251.91296</v>
      </c>
      <c r="G12" s="21">
        <f t="shared" si="1"/>
        <v>40821.9894784</v>
      </c>
    </row>
    <row r="13" spans="1:7" ht="15">
      <c r="A13" s="2" t="s">
        <v>6</v>
      </c>
      <c r="B13" s="21">
        <v>1498500</v>
      </c>
      <c r="C13" s="21">
        <v>1282101.5</v>
      </c>
      <c r="D13" s="21">
        <v>921997</v>
      </c>
      <c r="E13" s="21">
        <v>958876.88</v>
      </c>
      <c r="F13" s="21">
        <v>997231.95</v>
      </c>
      <c r="G13" s="21">
        <v>1037121.23</v>
      </c>
    </row>
    <row r="14" spans="1:7" ht="15">
      <c r="A14" s="2" t="s">
        <v>7</v>
      </c>
      <c r="B14" s="21">
        <v>2260256.2</v>
      </c>
      <c r="C14" s="21">
        <v>2040595.1</v>
      </c>
      <c r="D14" s="21">
        <v>1680823.5</v>
      </c>
      <c r="E14" s="21">
        <v>1799920.9</v>
      </c>
      <c r="F14" s="21">
        <v>1871917.8</v>
      </c>
      <c r="G14" s="21">
        <v>1946794.4</v>
      </c>
    </row>
    <row r="15" spans="1:7" ht="15">
      <c r="A15" s="2" t="s">
        <v>8</v>
      </c>
      <c r="B15" s="21">
        <v>-62897.3</v>
      </c>
      <c r="C15" s="21">
        <v>-64847.8</v>
      </c>
      <c r="D15" s="21">
        <v>-66773.1</v>
      </c>
      <c r="E15" s="21">
        <f>E9-E14</f>
        <v>-69443.99599999981</v>
      </c>
      <c r="F15" s="21">
        <f>F9-F14</f>
        <v>-72221.82504000003</v>
      </c>
      <c r="G15" s="21">
        <f>G9-G14</f>
        <v>-75110.58404159988</v>
      </c>
    </row>
    <row r="17" spans="1:3" ht="15.75">
      <c r="A17" s="22"/>
      <c r="B17" s="23"/>
      <c r="C17" s="23"/>
    </row>
  </sheetData>
  <sheetProtection/>
  <mergeCells count="3">
    <mergeCell ref="A6:G6"/>
    <mergeCell ref="A2:G2"/>
    <mergeCell ref="F1:G1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31">
      <selection activeCell="H45" sqref="H45"/>
    </sheetView>
  </sheetViews>
  <sheetFormatPr defaultColWidth="9.140625" defaultRowHeight="15"/>
  <cols>
    <col min="1" max="1" width="4.8515625" style="16" customWidth="1"/>
    <col min="2" max="2" width="65.8515625" style="7" customWidth="1"/>
    <col min="3" max="3" width="16.8515625" style="1" customWidth="1"/>
    <col min="4" max="4" width="13.8515625" style="1" customWidth="1"/>
    <col min="5" max="5" width="16.421875" style="1" customWidth="1"/>
    <col min="6" max="6" width="14.00390625" style="1" customWidth="1"/>
    <col min="7" max="7" width="16.140625" style="1" customWidth="1"/>
    <col min="8" max="8" width="15.28125" style="1" customWidth="1"/>
  </cols>
  <sheetData>
    <row r="1" spans="7:8" ht="15.75">
      <c r="G1" s="26" t="s">
        <v>51</v>
      </c>
      <c r="H1" s="26"/>
    </row>
    <row r="2" spans="2:8" ht="42.75" customHeight="1">
      <c r="B2" s="25" t="s">
        <v>50</v>
      </c>
      <c r="C2" s="25"/>
      <c r="D2" s="25"/>
      <c r="E2" s="25"/>
      <c r="F2" s="25"/>
      <c r="G2" s="25"/>
      <c r="H2" s="25"/>
    </row>
    <row r="4" spans="2:8" ht="35.25" customHeight="1">
      <c r="B4" s="30" t="s">
        <v>23</v>
      </c>
      <c r="C4" s="30"/>
      <c r="D4" s="30"/>
      <c r="E4" s="30"/>
      <c r="F4" s="30"/>
      <c r="G4" s="30"/>
      <c r="H4" s="30"/>
    </row>
    <row r="5" ht="15.75">
      <c r="H5" s="1" t="s">
        <v>52</v>
      </c>
    </row>
    <row r="6" spans="1:20" ht="19.5" customHeight="1">
      <c r="A6" s="27" t="s">
        <v>16</v>
      </c>
      <c r="B6" s="28" t="s">
        <v>17</v>
      </c>
      <c r="C6" s="29" t="s">
        <v>18</v>
      </c>
      <c r="D6" s="29"/>
      <c r="E6" s="29"/>
      <c r="F6" s="29"/>
      <c r="G6" s="29"/>
      <c r="H6" s="29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8.75">
      <c r="A7" s="27"/>
      <c r="B7" s="28"/>
      <c r="C7" s="10" t="s">
        <v>12</v>
      </c>
      <c r="D7" s="11" t="s">
        <v>13</v>
      </c>
      <c r="E7" s="11" t="s">
        <v>14</v>
      </c>
      <c r="F7" s="10" t="s">
        <v>9</v>
      </c>
      <c r="G7" s="10" t="s">
        <v>10</v>
      </c>
      <c r="H7" s="10" t="s">
        <v>11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5.25" customHeight="1">
      <c r="A8" s="17">
        <v>1</v>
      </c>
      <c r="B8" s="8" t="s">
        <v>24</v>
      </c>
      <c r="C8" s="15">
        <v>1002805.23458</v>
      </c>
      <c r="D8" s="15">
        <v>870031.17558</v>
      </c>
      <c r="E8" s="15">
        <v>656881.01999</v>
      </c>
      <c r="F8" s="12">
        <f>E8*4/100+E8</f>
        <v>683156.2607896</v>
      </c>
      <c r="G8" s="12">
        <f>F8*4/100+F8</f>
        <v>710482.5112211839</v>
      </c>
      <c r="H8" s="12">
        <f>G8*4/100+G8</f>
        <v>738901.8116700313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34.5" customHeight="1">
      <c r="A9" s="17">
        <v>2</v>
      </c>
      <c r="B9" s="8" t="s">
        <v>25</v>
      </c>
      <c r="C9" s="15">
        <v>42760.20202</v>
      </c>
      <c r="D9" s="15">
        <v>93800.30303</v>
      </c>
      <c r="E9" s="15">
        <v>93900.30303</v>
      </c>
      <c r="F9" s="12">
        <f aca="true" t="shared" si="0" ref="F9:H36">E9*4/100+E9</f>
        <v>97656.31515119999</v>
      </c>
      <c r="G9" s="12">
        <f t="shared" si="0"/>
        <v>101562.56775724799</v>
      </c>
      <c r="H9" s="12">
        <f t="shared" si="0"/>
        <v>105625.07046753791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40.5" customHeight="1">
      <c r="A10" s="17">
        <v>3</v>
      </c>
      <c r="B10" s="8" t="s">
        <v>26</v>
      </c>
      <c r="C10" s="15">
        <v>438.41416</v>
      </c>
      <c r="D10" s="15">
        <v>294.62668</v>
      </c>
      <c r="E10" s="15">
        <v>269.62668</v>
      </c>
      <c r="F10" s="12">
        <f t="shared" si="0"/>
        <v>280.41174720000004</v>
      </c>
      <c r="G10" s="12">
        <f t="shared" si="0"/>
        <v>291.62821708800004</v>
      </c>
      <c r="H10" s="12">
        <f t="shared" si="0"/>
        <v>303.29334577152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39.75" customHeight="1">
      <c r="A11" s="17">
        <v>4</v>
      </c>
      <c r="B11" s="8" t="s">
        <v>27</v>
      </c>
      <c r="C11" s="15">
        <v>6000</v>
      </c>
      <c r="D11" s="15">
        <v>1800</v>
      </c>
      <c r="E11" s="15">
        <v>0</v>
      </c>
      <c r="F11" s="12">
        <f t="shared" si="0"/>
        <v>0</v>
      </c>
      <c r="G11" s="12">
        <f t="shared" si="0"/>
        <v>0</v>
      </c>
      <c r="H11" s="12">
        <f t="shared" si="0"/>
        <v>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49.5" customHeight="1">
      <c r="A12" s="17">
        <f>A11+1</f>
        <v>5</v>
      </c>
      <c r="B12" s="8" t="s">
        <v>28</v>
      </c>
      <c r="C12" s="15">
        <v>108559.59441</v>
      </c>
      <c r="D12" s="15">
        <v>91944.94949</v>
      </c>
      <c r="E12" s="15">
        <v>82275.65656</v>
      </c>
      <c r="F12" s="12">
        <f>E12*4/100+E12+29864.5</f>
        <v>115431.1828224</v>
      </c>
      <c r="G12" s="12">
        <f t="shared" si="0"/>
        <v>120048.430135296</v>
      </c>
      <c r="H12" s="12">
        <f t="shared" si="0"/>
        <v>124850.36734070785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40.5" customHeight="1">
      <c r="A13" s="17">
        <f aca="true" t="shared" si="1" ref="A13:A35">A12+1</f>
        <v>6</v>
      </c>
      <c r="B13" s="8" t="s">
        <v>29</v>
      </c>
      <c r="C13" s="15">
        <v>1680.774</v>
      </c>
      <c r="D13" s="15">
        <v>227</v>
      </c>
      <c r="E13" s="15">
        <v>227</v>
      </c>
      <c r="F13" s="12">
        <f t="shared" si="0"/>
        <v>236.08</v>
      </c>
      <c r="G13" s="12">
        <f t="shared" si="0"/>
        <v>245.5232</v>
      </c>
      <c r="H13" s="12">
        <f t="shared" si="0"/>
        <v>255.344128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39" customHeight="1">
      <c r="A14" s="17">
        <f t="shared" si="1"/>
        <v>7</v>
      </c>
      <c r="B14" s="8" t="s">
        <v>30</v>
      </c>
      <c r="C14" s="15">
        <v>252063.42696</v>
      </c>
      <c r="D14" s="15">
        <v>216570.76775</v>
      </c>
      <c r="E14" s="15">
        <v>188471.47101</v>
      </c>
      <c r="F14" s="12">
        <f t="shared" si="0"/>
        <v>196010.3298504</v>
      </c>
      <c r="G14" s="12">
        <f t="shared" si="0"/>
        <v>203850.743044416</v>
      </c>
      <c r="H14" s="12">
        <f t="shared" si="0"/>
        <v>212004.77276619265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51.75" customHeight="1">
      <c r="A15" s="17">
        <f t="shared" si="1"/>
        <v>8</v>
      </c>
      <c r="B15" s="8" t="s">
        <v>31</v>
      </c>
      <c r="C15" s="15">
        <v>16430.34435</v>
      </c>
      <c r="D15" s="15">
        <v>20041.6</v>
      </c>
      <c r="E15" s="15">
        <v>33691.6</v>
      </c>
      <c r="F15" s="12">
        <f t="shared" si="0"/>
        <v>35039.263999999996</v>
      </c>
      <c r="G15" s="12">
        <f t="shared" si="0"/>
        <v>36440.834559999996</v>
      </c>
      <c r="H15" s="12">
        <f t="shared" si="0"/>
        <v>37898.4679424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54" customHeight="1">
      <c r="A16" s="17">
        <f t="shared" si="1"/>
        <v>9</v>
      </c>
      <c r="B16" s="8" t="s">
        <v>32</v>
      </c>
      <c r="C16" s="15">
        <v>124830.9578</v>
      </c>
      <c r="D16" s="15">
        <v>111379.10559</v>
      </c>
      <c r="E16" s="15">
        <v>102900.39784</v>
      </c>
      <c r="F16" s="12">
        <f t="shared" si="0"/>
        <v>107016.4137536</v>
      </c>
      <c r="G16" s="12">
        <f t="shared" si="0"/>
        <v>111297.07030374401</v>
      </c>
      <c r="H16" s="12">
        <f t="shared" si="0"/>
        <v>115748.95311589378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47.25">
      <c r="A17" s="17">
        <f t="shared" si="1"/>
        <v>10</v>
      </c>
      <c r="B17" s="8" t="s">
        <v>33</v>
      </c>
      <c r="C17" s="15">
        <v>1562.62627</v>
      </c>
      <c r="D17" s="15">
        <v>1562.62627</v>
      </c>
      <c r="E17" s="15">
        <v>1562.62627</v>
      </c>
      <c r="F17" s="12">
        <f t="shared" si="0"/>
        <v>1625.1313208</v>
      </c>
      <c r="G17" s="12">
        <f t="shared" si="0"/>
        <v>1690.136573632</v>
      </c>
      <c r="H17" s="12">
        <f t="shared" si="0"/>
        <v>1757.7420365772798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31.5">
      <c r="A18" s="17">
        <f t="shared" si="1"/>
        <v>11</v>
      </c>
      <c r="B18" s="8" t="s">
        <v>34</v>
      </c>
      <c r="C18" s="15">
        <v>760.4</v>
      </c>
      <c r="D18" s="15">
        <v>205</v>
      </c>
      <c r="E18" s="15">
        <v>155</v>
      </c>
      <c r="F18" s="12">
        <f t="shared" si="0"/>
        <v>161.2</v>
      </c>
      <c r="G18" s="12">
        <f t="shared" si="0"/>
        <v>167.648</v>
      </c>
      <c r="H18" s="12">
        <f t="shared" si="0"/>
        <v>174.35392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47.25">
      <c r="A19" s="17">
        <f t="shared" si="1"/>
        <v>12</v>
      </c>
      <c r="B19" s="8" t="s">
        <v>35</v>
      </c>
      <c r="C19" s="15">
        <v>100</v>
      </c>
      <c r="D19" s="15">
        <v>100</v>
      </c>
      <c r="E19" s="15">
        <v>100</v>
      </c>
      <c r="F19" s="12">
        <f t="shared" si="0"/>
        <v>104</v>
      </c>
      <c r="G19" s="12">
        <f t="shared" si="0"/>
        <v>108.16</v>
      </c>
      <c r="H19" s="12">
        <f t="shared" si="0"/>
        <v>112.4864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65.25" customHeight="1">
      <c r="A20" s="17">
        <f t="shared" si="1"/>
        <v>13</v>
      </c>
      <c r="B20" s="8" t="s">
        <v>36</v>
      </c>
      <c r="C20" s="15">
        <v>18364.54545</v>
      </c>
      <c r="D20" s="15">
        <v>18314.54545</v>
      </c>
      <c r="E20" s="15">
        <v>18314.54545</v>
      </c>
      <c r="F20" s="12">
        <f t="shared" si="0"/>
        <v>19047.127268</v>
      </c>
      <c r="G20" s="12">
        <f t="shared" si="0"/>
        <v>19809.01235872</v>
      </c>
      <c r="H20" s="12">
        <f t="shared" si="0"/>
        <v>20601.3728530688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31.5">
      <c r="A21" s="17">
        <f t="shared" si="1"/>
        <v>14</v>
      </c>
      <c r="B21" s="8" t="s">
        <v>37</v>
      </c>
      <c r="C21" s="15">
        <v>10682</v>
      </c>
      <c r="D21" s="15">
        <v>6382</v>
      </c>
      <c r="E21" s="15">
        <v>160</v>
      </c>
      <c r="F21" s="12">
        <f t="shared" si="0"/>
        <v>166.4</v>
      </c>
      <c r="G21" s="12">
        <f t="shared" si="0"/>
        <v>173.056</v>
      </c>
      <c r="H21" s="12">
        <f t="shared" si="0"/>
        <v>179.97824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52.5" customHeight="1">
      <c r="A22" s="17">
        <f t="shared" si="1"/>
        <v>15</v>
      </c>
      <c r="B22" s="8" t="s">
        <v>38</v>
      </c>
      <c r="C22" s="15">
        <v>31710.6</v>
      </c>
      <c r="D22" s="15">
        <v>25609.7</v>
      </c>
      <c r="E22" s="15">
        <v>26161.2</v>
      </c>
      <c r="F22" s="12">
        <f t="shared" si="0"/>
        <v>27207.648</v>
      </c>
      <c r="G22" s="12">
        <f t="shared" si="0"/>
        <v>28295.95392</v>
      </c>
      <c r="H22" s="12">
        <f t="shared" si="0"/>
        <v>29427.7920768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47.25">
      <c r="A23" s="17">
        <f t="shared" si="1"/>
        <v>16</v>
      </c>
      <c r="B23" s="8" t="s">
        <v>39</v>
      </c>
      <c r="C23" s="15">
        <v>1000</v>
      </c>
      <c r="D23" s="15">
        <v>500</v>
      </c>
      <c r="E23" s="15">
        <v>0</v>
      </c>
      <c r="F23" s="12">
        <f t="shared" si="0"/>
        <v>0</v>
      </c>
      <c r="G23" s="12">
        <f t="shared" si="0"/>
        <v>0</v>
      </c>
      <c r="H23" s="12">
        <f t="shared" si="0"/>
        <v>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47.25">
      <c r="A24" s="17">
        <f t="shared" si="1"/>
        <v>17</v>
      </c>
      <c r="B24" s="8" t="s">
        <v>40</v>
      </c>
      <c r="C24" s="15">
        <v>14443.12714</v>
      </c>
      <c r="D24" s="15">
        <v>10128.93939</v>
      </c>
      <c r="E24" s="15">
        <v>1335</v>
      </c>
      <c r="F24" s="12">
        <f t="shared" si="0"/>
        <v>1388.4</v>
      </c>
      <c r="G24" s="12">
        <f t="shared" si="0"/>
        <v>1443.9360000000001</v>
      </c>
      <c r="H24" s="12">
        <f t="shared" si="0"/>
        <v>1501.6934400000002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31.5">
      <c r="A25" s="17">
        <f t="shared" si="1"/>
        <v>18</v>
      </c>
      <c r="B25" s="8" t="s">
        <v>41</v>
      </c>
      <c r="C25" s="15">
        <v>20174.85476</v>
      </c>
      <c r="D25" s="15">
        <v>19688.38388</v>
      </c>
      <c r="E25" s="15">
        <v>19059.3474</v>
      </c>
      <c r="F25" s="12">
        <f t="shared" si="0"/>
        <v>19821.721296</v>
      </c>
      <c r="G25" s="12">
        <f t="shared" si="0"/>
        <v>20614.59014784</v>
      </c>
      <c r="H25" s="12">
        <f t="shared" si="0"/>
        <v>21439.173753753603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47.25">
      <c r="A26" s="17">
        <f t="shared" si="1"/>
        <v>19</v>
      </c>
      <c r="B26" s="8" t="s">
        <v>42</v>
      </c>
      <c r="C26" s="15">
        <v>2872.32323</v>
      </c>
      <c r="D26" s="15">
        <v>3275.9596</v>
      </c>
      <c r="E26" s="15">
        <v>3275.9596</v>
      </c>
      <c r="F26" s="12">
        <f t="shared" si="0"/>
        <v>3406.997984</v>
      </c>
      <c r="G26" s="12">
        <f t="shared" si="0"/>
        <v>3543.27790336</v>
      </c>
      <c r="H26" s="12">
        <f t="shared" si="0"/>
        <v>3685.0090194944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47.25">
      <c r="A27" s="17">
        <f t="shared" si="1"/>
        <v>20</v>
      </c>
      <c r="B27" s="8" t="s">
        <v>43</v>
      </c>
      <c r="C27" s="15">
        <v>11437.07</v>
      </c>
      <c r="D27" s="15">
        <v>11894.553</v>
      </c>
      <c r="E27" s="15">
        <v>12370.335</v>
      </c>
      <c r="F27" s="12">
        <f t="shared" si="0"/>
        <v>12865.148399999998</v>
      </c>
      <c r="G27" s="12">
        <f t="shared" si="0"/>
        <v>13379.754335999998</v>
      </c>
      <c r="H27" s="12">
        <f t="shared" si="0"/>
        <v>13914.944509439998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8" ht="63">
      <c r="A28" s="17">
        <f t="shared" si="1"/>
        <v>21</v>
      </c>
      <c r="B28" s="8" t="s">
        <v>44</v>
      </c>
      <c r="C28" s="15">
        <v>50</v>
      </c>
      <c r="D28" s="15">
        <v>50</v>
      </c>
      <c r="E28" s="15">
        <v>50</v>
      </c>
      <c r="F28" s="12">
        <f t="shared" si="0"/>
        <v>52</v>
      </c>
      <c r="G28" s="12">
        <f t="shared" si="0"/>
        <v>54.08</v>
      </c>
      <c r="H28" s="12">
        <f t="shared" si="0"/>
        <v>56.2432</v>
      </c>
    </row>
    <row r="29" spans="1:8" ht="48.75" customHeight="1">
      <c r="A29" s="17">
        <f t="shared" si="1"/>
        <v>22</v>
      </c>
      <c r="B29" s="8" t="s">
        <v>45</v>
      </c>
      <c r="C29" s="15">
        <v>121325.87948</v>
      </c>
      <c r="D29" s="15">
        <v>89386.30141</v>
      </c>
      <c r="E29" s="15">
        <v>46047.82727</v>
      </c>
      <c r="F29" s="12">
        <f>E29*4/100+E29+22000</f>
        <v>69889.7403608</v>
      </c>
      <c r="G29" s="12">
        <f t="shared" si="0"/>
        <v>72685.329975232</v>
      </c>
      <c r="H29" s="12">
        <f t="shared" si="0"/>
        <v>75592.74317424129</v>
      </c>
    </row>
    <row r="30" spans="1:8" ht="97.5" customHeight="1">
      <c r="A30" s="17">
        <f t="shared" si="1"/>
        <v>23</v>
      </c>
      <c r="B30" s="8" t="s">
        <v>22</v>
      </c>
      <c r="C30" s="15">
        <v>28907.20621</v>
      </c>
      <c r="D30" s="15">
        <v>25284.22717</v>
      </c>
      <c r="E30" s="15">
        <v>24233.27294</v>
      </c>
      <c r="F30" s="12">
        <f t="shared" si="0"/>
        <v>25202.6038576</v>
      </c>
      <c r="G30" s="12">
        <f t="shared" si="0"/>
        <v>26210.708011904</v>
      </c>
      <c r="H30" s="12">
        <f t="shared" si="0"/>
        <v>27259.13633238016</v>
      </c>
    </row>
    <row r="31" spans="1:8" ht="78.75">
      <c r="A31" s="17">
        <f t="shared" si="1"/>
        <v>24</v>
      </c>
      <c r="B31" s="8" t="s">
        <v>46</v>
      </c>
      <c r="C31" s="15">
        <v>104586.89233</v>
      </c>
      <c r="D31" s="15">
        <v>98183.23232</v>
      </c>
      <c r="E31" s="15">
        <v>59643.53536</v>
      </c>
      <c r="F31" s="12">
        <f t="shared" si="0"/>
        <v>62029.2767744</v>
      </c>
      <c r="G31" s="12">
        <f t="shared" si="0"/>
        <v>64510.447845376</v>
      </c>
      <c r="H31" s="12">
        <f t="shared" si="0"/>
        <v>67090.86575919105</v>
      </c>
    </row>
    <row r="32" spans="1:8" ht="35.25" customHeight="1">
      <c r="A32" s="17">
        <f t="shared" si="1"/>
        <v>25</v>
      </c>
      <c r="B32" s="8" t="s">
        <v>47</v>
      </c>
      <c r="C32" s="15">
        <v>1995</v>
      </c>
      <c r="D32" s="15">
        <v>1550</v>
      </c>
      <c r="E32" s="15">
        <v>1200</v>
      </c>
      <c r="F32" s="12">
        <f t="shared" si="0"/>
        <v>1248</v>
      </c>
      <c r="G32" s="12">
        <f t="shared" si="0"/>
        <v>1297.92</v>
      </c>
      <c r="H32" s="12">
        <f t="shared" si="0"/>
        <v>1349.8368</v>
      </c>
    </row>
    <row r="33" spans="1:8" ht="47.25">
      <c r="A33" s="17">
        <f t="shared" si="1"/>
        <v>26</v>
      </c>
      <c r="B33" s="8" t="s">
        <v>48</v>
      </c>
      <c r="C33" s="15">
        <v>30</v>
      </c>
      <c r="D33" s="15">
        <v>30</v>
      </c>
      <c r="E33" s="15">
        <v>30</v>
      </c>
      <c r="F33" s="12">
        <f t="shared" si="0"/>
        <v>31.2</v>
      </c>
      <c r="G33" s="12">
        <f t="shared" si="0"/>
        <v>32.448</v>
      </c>
      <c r="H33" s="12">
        <f t="shared" si="0"/>
        <v>33.74592</v>
      </c>
    </row>
    <row r="34" spans="1:8" ht="31.5">
      <c r="A34" s="17">
        <f t="shared" si="1"/>
        <v>27</v>
      </c>
      <c r="B34" s="8" t="s">
        <v>19</v>
      </c>
      <c r="C34" s="15">
        <v>208812.994</v>
      </c>
      <c r="D34" s="15">
        <v>205978.94031</v>
      </c>
      <c r="E34" s="15">
        <v>205174.59231</v>
      </c>
      <c r="F34" s="12">
        <f t="shared" si="0"/>
        <v>213381.57600240002</v>
      </c>
      <c r="G34" s="12">
        <f t="shared" si="0"/>
        <v>221916.83904249602</v>
      </c>
      <c r="H34" s="12">
        <f t="shared" si="0"/>
        <v>230793.51260419586</v>
      </c>
    </row>
    <row r="35" spans="1:8" ht="15.75">
      <c r="A35" s="19">
        <f t="shared" si="1"/>
        <v>28</v>
      </c>
      <c r="B35" s="20" t="s">
        <v>20</v>
      </c>
      <c r="C35" s="15">
        <v>125871.73285</v>
      </c>
      <c r="D35" s="15">
        <v>116381.16308</v>
      </c>
      <c r="E35" s="15">
        <v>103333.18329</v>
      </c>
      <c r="F35" s="12">
        <f t="shared" si="0"/>
        <v>107466.5106216</v>
      </c>
      <c r="G35" s="12">
        <f t="shared" si="0"/>
        <v>111765.171046464</v>
      </c>
      <c r="H35" s="12">
        <f t="shared" si="0"/>
        <v>116235.77788832257</v>
      </c>
    </row>
    <row r="36" spans="1:8" ht="15.75">
      <c r="A36" s="31" t="s">
        <v>21</v>
      </c>
      <c r="B36" s="31"/>
      <c r="C36" s="18">
        <f>SUM(C8:C35)</f>
        <v>2260256.1999999997</v>
      </c>
      <c r="D36" s="13">
        <f>SUM(D8:D35)</f>
        <v>2040595.1000000003</v>
      </c>
      <c r="E36" s="13">
        <f>SUM(E8:E35)</f>
        <v>1680823.5</v>
      </c>
      <c r="F36" s="14">
        <f>SUM(F8:F35)</f>
        <v>1799920.9399999997</v>
      </c>
      <c r="G36" s="14">
        <f t="shared" si="0"/>
        <v>1871917.7775999997</v>
      </c>
      <c r="H36" s="14">
        <f t="shared" si="0"/>
        <v>1946794.4887039997</v>
      </c>
    </row>
  </sheetData>
  <sheetProtection/>
  <mergeCells count="7">
    <mergeCell ref="G1:H1"/>
    <mergeCell ref="A6:A7"/>
    <mergeCell ref="B6:B7"/>
    <mergeCell ref="C6:H6"/>
    <mergeCell ref="B4:H4"/>
    <mergeCell ref="A36:B36"/>
    <mergeCell ref="B2:H2"/>
  </mergeCells>
  <printOptions horizontalCentered="1"/>
  <pageMargins left="0.7086614173228347" right="0" top="0.7480314960629921" bottom="0" header="0.31496062992125984" footer="0.31496062992125984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irina1</dc:creator>
  <cp:keywords/>
  <dc:description/>
  <cp:lastModifiedBy>1</cp:lastModifiedBy>
  <cp:lastPrinted>2021-11-19T01:14:00Z</cp:lastPrinted>
  <dcterms:created xsi:type="dcterms:W3CDTF">2021-11-11T23:20:03Z</dcterms:created>
  <dcterms:modified xsi:type="dcterms:W3CDTF">2021-11-23T23:04:33Z</dcterms:modified>
  <cp:category/>
  <cp:version/>
  <cp:contentType/>
  <cp:contentStatus/>
</cp:coreProperties>
</file>